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36\CR 51B\2016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  <fileRecoveryPr repairLoad="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M20" i="4686"/>
  <c r="Z22" i="4688" s="1"/>
  <c r="M21" i="4686"/>
  <c r="AA22" i="4688" s="1"/>
  <c r="M22" i="4686"/>
  <c r="AB22" i="4688" s="1"/>
  <c r="M18" i="4686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8" i="4688" s="1"/>
  <c r="AL28" i="4688"/>
  <c r="BZ18" i="4688" s="1"/>
  <c r="AD17" i="4688" l="1"/>
  <c r="AD31" i="4688" s="1"/>
  <c r="U13" i="4684"/>
  <c r="J31" i="4689"/>
  <c r="J26" i="4689"/>
  <c r="Y22" i="4688"/>
  <c r="N22" i="4686"/>
  <c r="X22" i="4688"/>
  <c r="X23" i="4688" s="1"/>
  <c r="BM19" i="4688" s="1"/>
  <c r="N21" i="4686"/>
  <c r="J28" i="4689"/>
  <c r="J23" i="4689"/>
  <c r="U19" i="4688" s="1"/>
  <c r="J24" i="4689"/>
  <c r="Z19" i="4688" s="1"/>
  <c r="J32" i="4689"/>
  <c r="J34" i="4689"/>
  <c r="J20" i="4689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T17" i="4681"/>
  <c r="J44" i="4689"/>
  <c r="AF29" i="4688"/>
  <c r="J45" i="4689"/>
  <c r="J41" i="4689"/>
  <c r="P29" i="4688"/>
  <c r="J42" i="4689"/>
  <c r="J38" i="4689"/>
  <c r="D29" i="4688"/>
  <c r="J39" i="4689"/>
  <c r="AO24" i="4688"/>
  <c r="J35" i="4689"/>
  <c r="U24" i="4688"/>
  <c r="P24" i="4688"/>
  <c r="Z24" i="4688"/>
  <c r="D24" i="4688"/>
  <c r="J24" i="4688"/>
  <c r="J29" i="4689"/>
  <c r="AK19" i="4688"/>
  <c r="AF19" i="4688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BU18" i="4688" s="1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AU18" i="4688" s="1"/>
  <c r="T23" i="4688"/>
  <c r="BI19" i="4688" s="1"/>
  <c r="V23" i="4688"/>
  <c r="BK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BE18" i="4688" s="1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25" i="4688"/>
  <c r="BE19" i="4688"/>
  <c r="AU19" i="4688"/>
  <c r="B25" i="4688"/>
  <c r="BU17" i="4688"/>
  <c r="AD20" i="4688"/>
  <c r="BE17" i="4688"/>
  <c r="M20" i="4688"/>
  <c r="AU17" i="4688"/>
  <c r="B20" i="4688"/>
  <c r="X31" i="4688"/>
  <c r="G19" i="4688"/>
  <c r="AF24" i="4688"/>
  <c r="Y23" i="4688"/>
  <c r="BN19" i="4688" s="1"/>
  <c r="Y31" i="4688"/>
  <c r="AA32" i="4688" s="1"/>
  <c r="BP21" i="4688" s="1"/>
  <c r="AB23" i="4688"/>
  <c r="BQ19" i="4688" s="1"/>
  <c r="Z23" i="4688"/>
  <c r="BO19" i="4688" s="1"/>
  <c r="AA23" i="4688"/>
  <c r="BP19" i="4688" s="1"/>
  <c r="AI32" i="4688"/>
  <c r="BW21" i="4688" s="1"/>
  <c r="V32" i="4688"/>
  <c r="BK21" i="4688" s="1"/>
  <c r="AM32" i="4688"/>
  <c r="CA21" i="4688" s="1"/>
  <c r="AO32" i="4688"/>
  <c r="CC21" i="4688" s="1"/>
  <c r="AL32" i="4688"/>
  <c r="BZ21" i="4688" s="1"/>
  <c r="AK32" i="4688"/>
  <c r="BY21" i="4688" s="1"/>
  <c r="U23" i="4684"/>
  <c r="AJ32" i="4688"/>
  <c r="BX21" i="4688" s="1"/>
  <c r="E32" i="4688"/>
  <c r="AU21" i="4688" s="1"/>
  <c r="S32" i="4688"/>
  <c r="BH21" i="4688" s="1"/>
  <c r="W32" i="4688"/>
  <c r="BL21" i="4688" s="1"/>
  <c r="I32" i="4688"/>
  <c r="AY21" i="4688" s="1"/>
  <c r="R32" i="4688"/>
  <c r="BG21" i="4688" s="1"/>
  <c r="AH32" i="4688"/>
  <c r="BV21" i="4688" s="1"/>
  <c r="H32" i="4688"/>
  <c r="AX21" i="4688" s="1"/>
  <c r="U32" i="4688"/>
  <c r="BJ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M25" i="4688"/>
  <c r="U25" i="4688" s="1"/>
  <c r="J25" i="4688"/>
  <c r="D25" i="4688"/>
  <c r="G25" i="4688"/>
  <c r="Z25" i="4688"/>
  <c r="AO20" i="4688"/>
  <c r="AK20" i="4688"/>
  <c r="AF20" i="4688"/>
  <c r="J20" i="4688"/>
  <c r="G20" i="4688"/>
  <c r="D20" i="4688"/>
  <c r="Z20" i="4688"/>
  <c r="P20" i="4688"/>
  <c r="U20" i="4688"/>
  <c r="AB32" i="4688"/>
  <c r="BQ21" i="4688" s="1"/>
  <c r="Y32" i="4688"/>
  <c r="BN21" i="4688" s="1"/>
  <c r="Z32" i="4688"/>
  <c r="BO21" i="4688" s="1"/>
  <c r="N23" i="4681"/>
  <c r="U23" i="4681"/>
  <c r="G23" i="4681"/>
  <c r="P25" i="4688" l="1"/>
</calcChain>
</file>

<file path=xl/sharedStrings.xml><?xml version="1.0" encoding="utf-8"?>
<sst xmlns="http://schemas.openxmlformats.org/spreadsheetml/2006/main" count="480" uniqueCount="129">
  <si>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</si>
  <si>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</si>
  <si>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</si>
  <si>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</si>
  <si>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</si>
  <si>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</si>
  <si>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</si>
  <si>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</si>
  <si>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</si>
  <si>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</si>
  <si>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</si>
  <si>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</si>
  <si>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</si>
  <si>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</si>
  <si>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</si>
  <si>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</si>
  <si>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</si>
  <si>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</si>
  <si>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</si>
  <si>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</si>
  <si>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</si>
  <si>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</si>
  <si>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</si>
  <si>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</si>
  <si>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</si>
  <si>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</si>
  <si>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</si>
  <si>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</si>
  <si>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</si>
  <si>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</si>
  <si>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</si>
  <si>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</si>
  <si>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</si>
  <si>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</si>
  <si>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</si>
  <si>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</si>
  <si>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</si>
  <si>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</si>
  <si>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</si>
  <si>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</si>
  <si>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</si>
  <si>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</si>
  <si>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</si>
  <si>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</si>
  <si>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</si>
  <si>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</si>
  <si>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</si>
  <si>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</si>
  <si>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</si>
  <si>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</si>
  <si>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</si>
  <si>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</si>
  <si>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</si>
  <si>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</si>
  <si>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</si>
  <si>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</si>
  <si>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</si>
  <si>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</si>
  <si>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</si>
  <si>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</si>
  <si>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</si>
  <si>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</si>
  <si>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</si>
  <si>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</si>
  <si>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</si>
  <si>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</si>
  <si>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</si>
  <si>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</si>
  <si>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</si>
  <si>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</si>
  <si>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</si>
  <si>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</si>
  <si>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</si>
  <si>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</si>
  <si>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</si>
  <si>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</si>
  <si>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</si>
  <si>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</si>
  <si>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</si>
  <si>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</si>
  <si>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</si>
  <si>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</si>
  <si>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</si>
  <si>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</si>
  <si>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</si>
  <si>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</si>
  <si>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</si>
  <si>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</si>
  <si>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</si>
  <si>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</si>
  <si>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</si>
  <si>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</si>
  <si>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</si>
  <si>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</si>
  <si>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</si>
  <si>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</si>
  <si>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</si>
  <si>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</si>
  <si>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</si>
  <si>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</si>
  <si>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</si>
  <si>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</si>
  <si>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</si>
  <si>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</si>
  <si>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</si>
  <si>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</si>
  <si>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</si>
  <si>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</si>
  <si>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</si>
  <si>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</si>
  <si>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</si>
  <si>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</si>
  <si>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</si>
  <si>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</si>
  <si>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</si>
  <si>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</si>
  <si>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</si>
  <si>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</si>
  <si>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</si>
  <si>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 51B</t>
  </si>
  <si>
    <t xml:space="preserve"> </t>
  </si>
  <si>
    <t>JULIO VASQUEZ</t>
  </si>
  <si>
    <t>9:00 - 10:00</t>
  </si>
  <si>
    <t>11:45 - 12:45</t>
  </si>
  <si>
    <t>JHONNYS NAVARRO</t>
  </si>
  <si>
    <t xml:space="preserve">VOL MAX </t>
  </si>
  <si>
    <t>16:00 - 17:00</t>
  </si>
  <si>
    <t xml:space="preserve">JHONY NAVARRO </t>
  </si>
  <si>
    <t>11:00 -12:00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</si>
</sst>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23" xfId="0" applyFont="1" applyFill="1" applyBorder="1" applyAlignment="1" applyProtection="1">
      <alignment horizontal="center" vertical="center"/>
    </xf>
    <xf numFmtId="0" fontId="4" fillId="0" borderId="24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right" vertical="center"/>
    </xf>
    <xf numFmtId="0" fontId="6" fillId="0" borderId="9" xfId="0" applyFont="1" applyFill="1" applyBorder="1" applyAlignment="1" applyProtection="1">
      <alignment horizontal="right" vertical="center"/>
    </xf>
    <xf numFmtId="0" fontId="6" fillId="0" borderId="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334.5</c:v>
                </c:pt>
                <c:pt idx="1">
                  <c:v>302</c:v>
                </c:pt>
                <c:pt idx="2">
                  <c:v>234.5</c:v>
                </c:pt>
                <c:pt idx="3">
                  <c:v>272</c:v>
                </c:pt>
                <c:pt idx="4">
                  <c:v>218.5</c:v>
                </c:pt>
                <c:pt idx="5">
                  <c:v>235</c:v>
                </c:pt>
                <c:pt idx="6">
                  <c:v>288.5</c:v>
                </c:pt>
                <c:pt idx="7">
                  <c:v>256</c:v>
                </c:pt>
                <c:pt idx="8">
                  <c:v>303.5</c:v>
                </c:pt>
                <c:pt idx="9">
                  <c:v>299.5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5679704"/>
        <c:axId val="215680096"/>
      </c:barChart>
      <c:catAx>
        <c:axId val="215679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568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680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5679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1143</c:v>
                </c:pt>
                <c:pt idx="4">
                  <c:v>1027</c:v>
                </c:pt>
                <c:pt idx="5">
                  <c:v>960</c:v>
                </c:pt>
                <c:pt idx="6">
                  <c:v>1014</c:v>
                </c:pt>
                <c:pt idx="7">
                  <c:v>998</c:v>
                </c:pt>
                <c:pt idx="8">
                  <c:v>1083</c:v>
                </c:pt>
                <c:pt idx="9">
                  <c:v>1147.5</c:v>
                </c:pt>
                <c:pt idx="13">
                  <c:v>1097</c:v>
                </c:pt>
                <c:pt idx="14">
                  <c:v>1089</c:v>
                </c:pt>
                <c:pt idx="15">
                  <c:v>1177.5</c:v>
                </c:pt>
                <c:pt idx="16">
                  <c:v>1213</c:v>
                </c:pt>
                <c:pt idx="17">
                  <c:v>1161</c:v>
                </c:pt>
                <c:pt idx="18">
                  <c:v>1142.5</c:v>
                </c:pt>
                <c:pt idx="19">
                  <c:v>1046</c:v>
                </c:pt>
                <c:pt idx="20">
                  <c:v>941.5</c:v>
                </c:pt>
                <c:pt idx="21">
                  <c:v>1006.5</c:v>
                </c:pt>
                <c:pt idx="22">
                  <c:v>1063</c:v>
                </c:pt>
                <c:pt idx="23">
                  <c:v>1122</c:v>
                </c:pt>
                <c:pt idx="24">
                  <c:v>1179</c:v>
                </c:pt>
                <c:pt idx="25">
                  <c:v>1155.5</c:v>
                </c:pt>
                <c:pt idx="29">
                  <c:v>1157</c:v>
                </c:pt>
                <c:pt idx="30">
                  <c:v>1127.5</c:v>
                </c:pt>
                <c:pt idx="31">
                  <c:v>1101</c:v>
                </c:pt>
                <c:pt idx="32">
                  <c:v>1080.5</c:v>
                </c:pt>
                <c:pt idx="33">
                  <c:v>1074</c:v>
                </c:pt>
                <c:pt idx="34">
                  <c:v>1050.5</c:v>
                </c:pt>
                <c:pt idx="35">
                  <c:v>1023.5</c:v>
                </c:pt>
                <c:pt idx="36">
                  <c:v>978</c:v>
                </c:pt>
                <c:pt idx="37">
                  <c:v>927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765</c:v>
                </c:pt>
                <c:pt idx="4">
                  <c:v>786.5</c:v>
                </c:pt>
                <c:pt idx="5">
                  <c:v>781</c:v>
                </c:pt>
                <c:pt idx="6">
                  <c:v>765</c:v>
                </c:pt>
                <c:pt idx="7">
                  <c:v>776.5</c:v>
                </c:pt>
                <c:pt idx="8">
                  <c:v>783.5</c:v>
                </c:pt>
                <c:pt idx="9">
                  <c:v>834.5</c:v>
                </c:pt>
                <c:pt idx="13">
                  <c:v>957.5</c:v>
                </c:pt>
                <c:pt idx="14">
                  <c:v>952</c:v>
                </c:pt>
                <c:pt idx="15">
                  <c:v>914.5</c:v>
                </c:pt>
                <c:pt idx="16">
                  <c:v>903</c:v>
                </c:pt>
                <c:pt idx="17">
                  <c:v>856</c:v>
                </c:pt>
                <c:pt idx="18">
                  <c:v>810</c:v>
                </c:pt>
                <c:pt idx="19">
                  <c:v>783.5</c:v>
                </c:pt>
                <c:pt idx="20">
                  <c:v>730</c:v>
                </c:pt>
                <c:pt idx="21">
                  <c:v>747</c:v>
                </c:pt>
                <c:pt idx="22">
                  <c:v>816.5</c:v>
                </c:pt>
                <c:pt idx="23">
                  <c:v>860</c:v>
                </c:pt>
                <c:pt idx="24">
                  <c:v>928</c:v>
                </c:pt>
                <c:pt idx="25">
                  <c:v>946.5</c:v>
                </c:pt>
                <c:pt idx="29">
                  <c:v>961.5</c:v>
                </c:pt>
                <c:pt idx="30">
                  <c:v>951</c:v>
                </c:pt>
                <c:pt idx="31">
                  <c:v>934.5</c:v>
                </c:pt>
                <c:pt idx="32">
                  <c:v>872</c:v>
                </c:pt>
                <c:pt idx="33">
                  <c:v>807.5</c:v>
                </c:pt>
                <c:pt idx="34">
                  <c:v>787.5</c:v>
                </c:pt>
                <c:pt idx="35">
                  <c:v>730.5</c:v>
                </c:pt>
                <c:pt idx="36">
                  <c:v>689.5</c:v>
                </c:pt>
                <c:pt idx="37">
                  <c:v>669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1908</c:v>
                </c:pt>
                <c:pt idx="4">
                  <c:v>1813.5</c:v>
                </c:pt>
                <c:pt idx="5">
                  <c:v>1741</c:v>
                </c:pt>
                <c:pt idx="6">
                  <c:v>1779</c:v>
                </c:pt>
                <c:pt idx="7">
                  <c:v>1774.5</c:v>
                </c:pt>
                <c:pt idx="8">
                  <c:v>1866.5</c:v>
                </c:pt>
                <c:pt idx="9">
                  <c:v>1982</c:v>
                </c:pt>
                <c:pt idx="13">
                  <c:v>2054.5</c:v>
                </c:pt>
                <c:pt idx="14">
                  <c:v>2041</c:v>
                </c:pt>
                <c:pt idx="15">
                  <c:v>2092</c:v>
                </c:pt>
                <c:pt idx="16">
                  <c:v>2116</c:v>
                </c:pt>
                <c:pt idx="17">
                  <c:v>2017</c:v>
                </c:pt>
                <c:pt idx="18">
                  <c:v>1952.5</c:v>
                </c:pt>
                <c:pt idx="19">
                  <c:v>1829.5</c:v>
                </c:pt>
                <c:pt idx="20">
                  <c:v>1671.5</c:v>
                </c:pt>
                <c:pt idx="21">
                  <c:v>1753.5</c:v>
                </c:pt>
                <c:pt idx="22">
                  <c:v>1879.5</c:v>
                </c:pt>
                <c:pt idx="23">
                  <c:v>1982</c:v>
                </c:pt>
                <c:pt idx="24">
                  <c:v>2107</c:v>
                </c:pt>
                <c:pt idx="25">
                  <c:v>2102</c:v>
                </c:pt>
                <c:pt idx="29">
                  <c:v>2118.5</c:v>
                </c:pt>
                <c:pt idx="30">
                  <c:v>2078.5</c:v>
                </c:pt>
                <c:pt idx="31">
                  <c:v>2035.5</c:v>
                </c:pt>
                <c:pt idx="32">
                  <c:v>1952.5</c:v>
                </c:pt>
                <c:pt idx="33">
                  <c:v>1881.5</c:v>
                </c:pt>
                <c:pt idx="34">
                  <c:v>1838</c:v>
                </c:pt>
                <c:pt idx="35">
                  <c:v>1754</c:v>
                </c:pt>
                <c:pt idx="36">
                  <c:v>1667.5</c:v>
                </c:pt>
                <c:pt idx="37">
                  <c:v>1596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10448"/>
        <c:axId val="218710840"/>
      </c:lineChart>
      <c:catAx>
        <c:axId val="2187104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18710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7108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187104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303</c:v>
                </c:pt>
                <c:pt idx="1">
                  <c:v>292</c:v>
                </c:pt>
                <c:pt idx="2">
                  <c:v>293.5</c:v>
                </c:pt>
                <c:pt idx="3">
                  <c:v>268.5</c:v>
                </c:pt>
                <c:pt idx="4">
                  <c:v>273.5</c:v>
                </c:pt>
                <c:pt idx="5">
                  <c:v>265.5</c:v>
                </c:pt>
                <c:pt idx="6">
                  <c:v>273</c:v>
                </c:pt>
                <c:pt idx="7">
                  <c:v>262</c:v>
                </c:pt>
                <c:pt idx="8">
                  <c:v>250</c:v>
                </c:pt>
                <c:pt idx="9">
                  <c:v>238.5</c:v>
                </c:pt>
                <c:pt idx="10">
                  <c:v>227.5</c:v>
                </c:pt>
                <c:pt idx="11">
                  <c:v>211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5680880"/>
        <c:axId val="215682448"/>
      </c:barChart>
      <c:catAx>
        <c:axId val="21568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568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68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568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262</c:v>
                </c:pt>
                <c:pt idx="1">
                  <c:v>242.5</c:v>
                </c:pt>
                <c:pt idx="2">
                  <c:v>300.5</c:v>
                </c:pt>
                <c:pt idx="3">
                  <c:v>292</c:v>
                </c:pt>
                <c:pt idx="4">
                  <c:v>254</c:v>
                </c:pt>
                <c:pt idx="5">
                  <c:v>331</c:v>
                </c:pt>
                <c:pt idx="6">
                  <c:v>336</c:v>
                </c:pt>
                <c:pt idx="7">
                  <c:v>240</c:v>
                </c:pt>
                <c:pt idx="8">
                  <c:v>235.5</c:v>
                </c:pt>
                <c:pt idx="9">
                  <c:v>234.5</c:v>
                </c:pt>
                <c:pt idx="10">
                  <c:v>231.5</c:v>
                </c:pt>
                <c:pt idx="11">
                  <c:v>305</c:v>
                </c:pt>
                <c:pt idx="12">
                  <c:v>292</c:v>
                </c:pt>
                <c:pt idx="13">
                  <c:v>293.5</c:v>
                </c:pt>
                <c:pt idx="14">
                  <c:v>288.5</c:v>
                </c:pt>
                <c:pt idx="15">
                  <c:v>281.5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5681664"/>
        <c:axId val="215681272"/>
      </c:barChart>
      <c:catAx>
        <c:axId val="21568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5681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681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568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170</c:v>
                </c:pt>
                <c:pt idx="1">
                  <c:v>189</c:v>
                </c:pt>
                <c:pt idx="2">
                  <c:v>221.5</c:v>
                </c:pt>
                <c:pt idx="3">
                  <c:v>184.5</c:v>
                </c:pt>
                <c:pt idx="4">
                  <c:v>191.5</c:v>
                </c:pt>
                <c:pt idx="5">
                  <c:v>183.5</c:v>
                </c:pt>
                <c:pt idx="6">
                  <c:v>205.5</c:v>
                </c:pt>
                <c:pt idx="7">
                  <c:v>196</c:v>
                </c:pt>
                <c:pt idx="8">
                  <c:v>198.5</c:v>
                </c:pt>
                <c:pt idx="9">
                  <c:v>234.5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8270264"/>
        <c:axId val="218269872"/>
      </c:barChart>
      <c:catAx>
        <c:axId val="218270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26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26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270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230.5</c:v>
                </c:pt>
                <c:pt idx="1">
                  <c:v>236</c:v>
                </c:pt>
                <c:pt idx="2">
                  <c:v>256.5</c:v>
                </c:pt>
                <c:pt idx="3">
                  <c:v>238.5</c:v>
                </c:pt>
                <c:pt idx="4">
                  <c:v>220</c:v>
                </c:pt>
                <c:pt idx="5">
                  <c:v>219.5</c:v>
                </c:pt>
                <c:pt idx="6">
                  <c:v>194</c:v>
                </c:pt>
                <c:pt idx="7">
                  <c:v>174</c:v>
                </c:pt>
                <c:pt idx="8">
                  <c:v>200</c:v>
                </c:pt>
                <c:pt idx="9">
                  <c:v>162.5</c:v>
                </c:pt>
                <c:pt idx="10">
                  <c:v>153</c:v>
                </c:pt>
                <c:pt idx="11">
                  <c:v>153.5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8271048"/>
        <c:axId val="218271440"/>
      </c:barChart>
      <c:catAx>
        <c:axId val="218271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27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271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271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234.5</c:v>
                </c:pt>
                <c:pt idx="1">
                  <c:v>244</c:v>
                </c:pt>
                <c:pt idx="2">
                  <c:v>232.5</c:v>
                </c:pt>
                <c:pt idx="3">
                  <c:v>246.5</c:v>
                </c:pt>
                <c:pt idx="4">
                  <c:v>229</c:v>
                </c:pt>
                <c:pt idx="5">
                  <c:v>206.5</c:v>
                </c:pt>
                <c:pt idx="6">
                  <c:v>221</c:v>
                </c:pt>
                <c:pt idx="7">
                  <c:v>199.5</c:v>
                </c:pt>
                <c:pt idx="8">
                  <c:v>183</c:v>
                </c:pt>
                <c:pt idx="9">
                  <c:v>180</c:v>
                </c:pt>
                <c:pt idx="10">
                  <c:v>167.5</c:v>
                </c:pt>
                <c:pt idx="11">
                  <c:v>216.5</c:v>
                </c:pt>
                <c:pt idx="12">
                  <c:v>252.5</c:v>
                </c:pt>
                <c:pt idx="13">
                  <c:v>223.5</c:v>
                </c:pt>
                <c:pt idx="14">
                  <c:v>235.5</c:v>
                </c:pt>
                <c:pt idx="15">
                  <c:v>235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8272616"/>
        <c:axId val="217151320"/>
      </c:barChart>
      <c:catAx>
        <c:axId val="218272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7151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151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272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504.5</c:v>
                </c:pt>
                <c:pt idx="1">
                  <c:v>491</c:v>
                </c:pt>
                <c:pt idx="2">
                  <c:v>456</c:v>
                </c:pt>
                <c:pt idx="3">
                  <c:v>456.5</c:v>
                </c:pt>
                <c:pt idx="4">
                  <c:v>410</c:v>
                </c:pt>
                <c:pt idx="5">
                  <c:v>418.5</c:v>
                </c:pt>
                <c:pt idx="6">
                  <c:v>494</c:v>
                </c:pt>
                <c:pt idx="7">
                  <c:v>452</c:v>
                </c:pt>
                <c:pt idx="8">
                  <c:v>502</c:v>
                </c:pt>
                <c:pt idx="9">
                  <c:v>534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7152888"/>
        <c:axId val="217152104"/>
      </c:barChart>
      <c:catAx>
        <c:axId val="217152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7152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152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7152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533.5</c:v>
                </c:pt>
                <c:pt idx="1">
                  <c:v>528</c:v>
                </c:pt>
                <c:pt idx="2">
                  <c:v>550</c:v>
                </c:pt>
                <c:pt idx="3">
                  <c:v>507</c:v>
                </c:pt>
                <c:pt idx="4">
                  <c:v>493.5</c:v>
                </c:pt>
                <c:pt idx="5">
                  <c:v>485</c:v>
                </c:pt>
                <c:pt idx="6">
                  <c:v>467</c:v>
                </c:pt>
                <c:pt idx="7">
                  <c:v>436</c:v>
                </c:pt>
                <c:pt idx="8">
                  <c:v>450</c:v>
                </c:pt>
                <c:pt idx="9">
                  <c:v>401</c:v>
                </c:pt>
                <c:pt idx="10">
                  <c:v>380.5</c:v>
                </c:pt>
                <c:pt idx="11">
                  <c:v>364.5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3367648"/>
        <c:axId val="213366080"/>
      </c:barChart>
      <c:catAx>
        <c:axId val="21336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336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366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336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496.5</c:v>
                </c:pt>
                <c:pt idx="1">
                  <c:v>486.5</c:v>
                </c:pt>
                <c:pt idx="2">
                  <c:v>533</c:v>
                </c:pt>
                <c:pt idx="3">
                  <c:v>538.5</c:v>
                </c:pt>
                <c:pt idx="4">
                  <c:v>483</c:v>
                </c:pt>
                <c:pt idx="5">
                  <c:v>537.5</c:v>
                </c:pt>
                <c:pt idx="6">
                  <c:v>557</c:v>
                </c:pt>
                <c:pt idx="7">
                  <c:v>439.5</c:v>
                </c:pt>
                <c:pt idx="8">
                  <c:v>418.5</c:v>
                </c:pt>
                <c:pt idx="9">
                  <c:v>414.5</c:v>
                </c:pt>
                <c:pt idx="10">
                  <c:v>399</c:v>
                </c:pt>
                <c:pt idx="11">
                  <c:v>521.5</c:v>
                </c:pt>
                <c:pt idx="12">
                  <c:v>544.5</c:v>
                </c:pt>
                <c:pt idx="13">
                  <c:v>517</c:v>
                </c:pt>
                <c:pt idx="14">
                  <c:v>524</c:v>
                </c:pt>
                <c:pt idx="15">
                  <c:v>516.5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8272224"/>
        <c:axId val="164056128"/>
      </c:barChart>
      <c:catAx>
        <c:axId val="21827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5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56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827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2" t="s">
        <v>119</v>
      </c>
      <c r="E5" s="172"/>
      <c r="F5" s="172"/>
      <c r="G5" s="172"/>
      <c r="H5" s="172"/>
      <c r="I5" s="167" t="s">
        <v>53</v>
      </c>
      <c r="J5" s="167"/>
      <c r="K5" s="167"/>
      <c r="L5" s="173"/>
      <c r="M5" s="173"/>
      <c r="N5" s="173"/>
      <c r="O5" s="12"/>
      <c r="P5" s="167" t="s">
        <v>57</v>
      </c>
      <c r="Q5" s="167"/>
      <c r="R5" s="167"/>
      <c r="S5" s="171" t="s">
        <v>118</v>
      </c>
      <c r="T5" s="171"/>
      <c r="U5" s="171"/>
    </row>
    <row r="6" spans="1:28" ht="12.75" customHeight="1" x14ac:dyDescent="0.2">
      <c r="A6" s="167" t="s">
        <v>55</v>
      </c>
      <c r="B6" s="167"/>
      <c r="C6" s="167"/>
      <c r="D6" s="169" t="s">
        <v>121</v>
      </c>
      <c r="E6" s="169"/>
      <c r="F6" s="169"/>
      <c r="G6" s="169"/>
      <c r="H6" s="169"/>
      <c r="I6" s="167" t="s">
        <v>59</v>
      </c>
      <c r="J6" s="167"/>
      <c r="K6" s="167"/>
      <c r="L6" s="180">
        <v>2</v>
      </c>
      <c r="M6" s="180"/>
      <c r="N6" s="180"/>
      <c r="O6" s="42"/>
      <c r="P6" s="167" t="s">
        <v>58</v>
      </c>
      <c r="Q6" s="167"/>
      <c r="R6" s="167"/>
      <c r="S6" s="181">
        <v>42538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v>97</v>
      </c>
      <c r="C10" s="46">
        <v>273</v>
      </c>
      <c r="D10" s="46">
        <v>4</v>
      </c>
      <c r="E10" s="46">
        <v>2</v>
      </c>
      <c r="F10" s="6">
        <f t="shared" ref="F10:F22" si="0">B10*0.5+C10*1+D10*2+E10*2.5</f>
        <v>334.5</v>
      </c>
      <c r="G10" s="2"/>
      <c r="H10" s="19" t="s">
        <v>4</v>
      </c>
      <c r="I10" s="46">
        <v>81</v>
      </c>
      <c r="J10" s="46">
        <v>236</v>
      </c>
      <c r="K10" s="46">
        <v>4</v>
      </c>
      <c r="L10" s="46">
        <v>3</v>
      </c>
      <c r="M10" s="6">
        <f t="shared" ref="M10:M22" si="1">I10*0.5+J10*1+K10*2+L10*2.5</f>
        <v>292</v>
      </c>
      <c r="N10" s="9">
        <f>F20+F21+F22+M10</f>
        <v>1097</v>
      </c>
      <c r="O10" s="19" t="s">
        <v>43</v>
      </c>
      <c r="P10" s="164">
        <v>89</v>
      </c>
      <c r="Q10" s="164">
        <v>238</v>
      </c>
      <c r="R10" s="164">
        <v>4</v>
      </c>
      <c r="S10" s="46">
        <v>5</v>
      </c>
      <c r="T10" s="6">
        <f t="shared" ref="T10:T21" si="2">P10*0.5+Q10*1+R10*2+S10*2.5</f>
        <v>303</v>
      </c>
      <c r="U10" s="10"/>
      <c r="AB10" s="1"/>
    </row>
    <row r="11" spans="1:28" ht="24" customHeight="1" x14ac:dyDescent="0.2">
      <c r="A11" s="18" t="s">
        <v>14</v>
      </c>
      <c r="B11" s="46">
        <v>91</v>
      </c>
      <c r="C11" s="46">
        <v>244</v>
      </c>
      <c r="D11" s="46">
        <v>5</v>
      </c>
      <c r="E11" s="46">
        <v>1</v>
      </c>
      <c r="F11" s="6">
        <f t="shared" si="0"/>
        <v>302</v>
      </c>
      <c r="G11" s="2"/>
      <c r="H11" s="19" t="s">
        <v>5</v>
      </c>
      <c r="I11" s="46">
        <v>72</v>
      </c>
      <c r="J11" s="46">
        <v>202</v>
      </c>
      <c r="K11" s="46">
        <v>3</v>
      </c>
      <c r="L11" s="46">
        <v>4</v>
      </c>
      <c r="M11" s="6">
        <f t="shared" si="1"/>
        <v>254</v>
      </c>
      <c r="N11" s="9">
        <f>F21+F22+M10+M11</f>
        <v>1089</v>
      </c>
      <c r="O11" s="19" t="s">
        <v>44</v>
      </c>
      <c r="P11" s="164">
        <v>79</v>
      </c>
      <c r="Q11" s="164">
        <v>222</v>
      </c>
      <c r="R11" s="164">
        <v>4</v>
      </c>
      <c r="S11" s="46">
        <v>9</v>
      </c>
      <c r="T11" s="6">
        <f t="shared" si="2"/>
        <v>292</v>
      </c>
      <c r="U11" s="2"/>
      <c r="AB11" s="1"/>
    </row>
    <row r="12" spans="1:28" ht="24" customHeight="1" x14ac:dyDescent="0.2">
      <c r="A12" s="18" t="s">
        <v>17</v>
      </c>
      <c r="B12" s="46">
        <v>100</v>
      </c>
      <c r="C12" s="46">
        <v>173</v>
      </c>
      <c r="D12" s="46">
        <v>2</v>
      </c>
      <c r="E12" s="46">
        <v>3</v>
      </c>
      <c r="F12" s="6">
        <f t="shared" si="0"/>
        <v>234.5</v>
      </c>
      <c r="G12" s="2"/>
      <c r="H12" s="19" t="s">
        <v>6</v>
      </c>
      <c r="I12" s="46">
        <v>62</v>
      </c>
      <c r="J12" s="46">
        <v>276</v>
      </c>
      <c r="K12" s="46">
        <v>2</v>
      </c>
      <c r="L12" s="46">
        <v>8</v>
      </c>
      <c r="M12" s="6">
        <f t="shared" si="1"/>
        <v>331</v>
      </c>
      <c r="N12" s="2">
        <f>F22+M10+M11+M12</f>
        <v>1177.5</v>
      </c>
      <c r="O12" s="19" t="s">
        <v>32</v>
      </c>
      <c r="P12" s="164">
        <v>80</v>
      </c>
      <c r="Q12" s="164">
        <v>240</v>
      </c>
      <c r="R12" s="164">
        <v>3</v>
      </c>
      <c r="S12" s="46">
        <v>3</v>
      </c>
      <c r="T12" s="6">
        <f t="shared" si="2"/>
        <v>293.5</v>
      </c>
      <c r="U12" s="2"/>
      <c r="AB12" s="1"/>
    </row>
    <row r="13" spans="1:28" ht="24" customHeight="1" x14ac:dyDescent="0.2">
      <c r="A13" s="18" t="s">
        <v>19</v>
      </c>
      <c r="B13" s="46">
        <v>92</v>
      </c>
      <c r="C13" s="46">
        <v>205</v>
      </c>
      <c r="D13" s="46">
        <v>8</v>
      </c>
      <c r="E13" s="46">
        <v>2</v>
      </c>
      <c r="F13" s="6">
        <f t="shared" si="0"/>
        <v>272</v>
      </c>
      <c r="G13" s="2">
        <f t="shared" ref="G13:G19" si="3">F10+F11+F12+F13</f>
        <v>1143</v>
      </c>
      <c r="H13" s="19" t="s">
        <v>7</v>
      </c>
      <c r="I13" s="46">
        <v>57</v>
      </c>
      <c r="J13" s="46">
        <v>287</v>
      </c>
      <c r="K13" s="46">
        <v>4</v>
      </c>
      <c r="L13" s="46">
        <v>5</v>
      </c>
      <c r="M13" s="6">
        <f t="shared" si="1"/>
        <v>336</v>
      </c>
      <c r="N13" s="2">
        <f t="shared" ref="N13:N18" si="4">M10+M11+M12+M13</f>
        <v>1213</v>
      </c>
      <c r="O13" s="19" t="s">
        <v>33</v>
      </c>
      <c r="P13" s="164">
        <v>74</v>
      </c>
      <c r="Q13" s="164">
        <v>216</v>
      </c>
      <c r="R13" s="164">
        <v>4</v>
      </c>
      <c r="S13" s="46">
        <v>3</v>
      </c>
      <c r="T13" s="6">
        <f t="shared" si="2"/>
        <v>268.5</v>
      </c>
      <c r="U13" s="2">
        <f>T10+T11+T12+T13</f>
        <v>1157</v>
      </c>
      <c r="AB13" s="77">
        <v>212.5</v>
      </c>
    </row>
    <row r="14" spans="1:28" ht="24" customHeight="1" x14ac:dyDescent="0.2">
      <c r="A14" s="18" t="s">
        <v>21</v>
      </c>
      <c r="B14" s="46">
        <v>59</v>
      </c>
      <c r="C14" s="46">
        <v>180</v>
      </c>
      <c r="D14" s="46">
        <v>2</v>
      </c>
      <c r="E14" s="46">
        <v>2</v>
      </c>
      <c r="F14" s="6">
        <f t="shared" si="0"/>
        <v>218.5</v>
      </c>
      <c r="G14" s="2">
        <f t="shared" si="3"/>
        <v>1027</v>
      </c>
      <c r="H14" s="19" t="s">
        <v>9</v>
      </c>
      <c r="I14" s="46">
        <v>64</v>
      </c>
      <c r="J14" s="46">
        <v>193</v>
      </c>
      <c r="K14" s="46">
        <v>5</v>
      </c>
      <c r="L14" s="46">
        <v>2</v>
      </c>
      <c r="M14" s="6">
        <f t="shared" si="1"/>
        <v>240</v>
      </c>
      <c r="N14" s="2">
        <f t="shared" si="4"/>
        <v>1161</v>
      </c>
      <c r="O14" s="19" t="s">
        <v>29</v>
      </c>
      <c r="P14" s="165">
        <v>74</v>
      </c>
      <c r="Q14" s="165">
        <v>222</v>
      </c>
      <c r="R14" s="165">
        <v>1</v>
      </c>
      <c r="S14" s="45">
        <v>5</v>
      </c>
      <c r="T14" s="6">
        <f t="shared" si="2"/>
        <v>273.5</v>
      </c>
      <c r="U14" s="2">
        <f t="shared" ref="U14:U21" si="5">T11+T12+T13+T14</f>
        <v>1127.5</v>
      </c>
      <c r="AB14" s="77">
        <v>226</v>
      </c>
    </row>
    <row r="15" spans="1:28" ht="24" customHeight="1" x14ac:dyDescent="0.2">
      <c r="A15" s="18" t="s">
        <v>23</v>
      </c>
      <c r="B15" s="46">
        <v>81</v>
      </c>
      <c r="C15" s="46">
        <v>182</v>
      </c>
      <c r="D15" s="46">
        <v>5</v>
      </c>
      <c r="E15" s="46">
        <v>1</v>
      </c>
      <c r="F15" s="6">
        <f t="shared" si="0"/>
        <v>235</v>
      </c>
      <c r="G15" s="2">
        <f t="shared" si="3"/>
        <v>960</v>
      </c>
      <c r="H15" s="19" t="s">
        <v>12</v>
      </c>
      <c r="I15" s="46">
        <v>60</v>
      </c>
      <c r="J15" s="46">
        <v>190</v>
      </c>
      <c r="K15" s="46">
        <v>4</v>
      </c>
      <c r="L15" s="46">
        <v>3</v>
      </c>
      <c r="M15" s="6">
        <f t="shared" si="1"/>
        <v>235.5</v>
      </c>
      <c r="N15" s="2">
        <f t="shared" si="4"/>
        <v>1142.5</v>
      </c>
      <c r="O15" s="18" t="s">
        <v>30</v>
      </c>
      <c r="P15" s="164">
        <v>69</v>
      </c>
      <c r="Q15" s="164">
        <v>218</v>
      </c>
      <c r="R15" s="164">
        <v>4</v>
      </c>
      <c r="S15" s="46">
        <v>2</v>
      </c>
      <c r="T15" s="6">
        <f t="shared" si="2"/>
        <v>265.5</v>
      </c>
      <c r="U15" s="2">
        <f t="shared" si="5"/>
        <v>1101</v>
      </c>
      <c r="AB15" s="77">
        <v>233.5</v>
      </c>
    </row>
    <row r="16" spans="1:28" ht="24" customHeight="1" x14ac:dyDescent="0.2">
      <c r="A16" s="18" t="s">
        <v>39</v>
      </c>
      <c r="B16" s="46">
        <v>81</v>
      </c>
      <c r="C16" s="46">
        <v>237</v>
      </c>
      <c r="D16" s="46">
        <v>3</v>
      </c>
      <c r="E16" s="46">
        <v>2</v>
      </c>
      <c r="F16" s="6">
        <f t="shared" si="0"/>
        <v>288.5</v>
      </c>
      <c r="G16" s="2">
        <f t="shared" si="3"/>
        <v>1014</v>
      </c>
      <c r="H16" s="19" t="s">
        <v>15</v>
      </c>
      <c r="I16" s="46">
        <v>58</v>
      </c>
      <c r="J16" s="46">
        <v>187</v>
      </c>
      <c r="K16" s="46">
        <v>3</v>
      </c>
      <c r="L16" s="46">
        <v>5</v>
      </c>
      <c r="M16" s="6">
        <f t="shared" si="1"/>
        <v>234.5</v>
      </c>
      <c r="N16" s="2">
        <f t="shared" si="4"/>
        <v>1046</v>
      </c>
      <c r="O16" s="19" t="s">
        <v>8</v>
      </c>
      <c r="P16" s="164">
        <v>66</v>
      </c>
      <c r="Q16" s="164">
        <v>220</v>
      </c>
      <c r="R16" s="164">
        <v>5</v>
      </c>
      <c r="S16" s="46">
        <v>4</v>
      </c>
      <c r="T16" s="6">
        <f t="shared" si="2"/>
        <v>273</v>
      </c>
      <c r="U16" s="2">
        <f t="shared" si="5"/>
        <v>1080.5</v>
      </c>
      <c r="AB16" s="77">
        <v>234</v>
      </c>
    </row>
    <row r="17" spans="1:28" ht="24" customHeight="1" x14ac:dyDescent="0.2">
      <c r="A17" s="18" t="s">
        <v>40</v>
      </c>
      <c r="B17" s="46">
        <v>69</v>
      </c>
      <c r="C17" s="46">
        <v>215</v>
      </c>
      <c r="D17" s="46">
        <v>2</v>
      </c>
      <c r="E17" s="46">
        <v>1</v>
      </c>
      <c r="F17" s="6">
        <f t="shared" si="0"/>
        <v>256</v>
      </c>
      <c r="G17" s="2">
        <f t="shared" si="3"/>
        <v>998</v>
      </c>
      <c r="H17" s="19" t="s">
        <v>18</v>
      </c>
      <c r="I17" s="46">
        <v>58</v>
      </c>
      <c r="J17" s="46">
        <v>187</v>
      </c>
      <c r="K17" s="46">
        <v>4</v>
      </c>
      <c r="L17" s="46">
        <v>3</v>
      </c>
      <c r="M17" s="6">
        <f t="shared" si="1"/>
        <v>231.5</v>
      </c>
      <c r="N17" s="2">
        <f t="shared" si="4"/>
        <v>941.5</v>
      </c>
      <c r="O17" s="19" t="s">
        <v>10</v>
      </c>
      <c r="P17" s="164">
        <v>53</v>
      </c>
      <c r="Q17" s="164">
        <v>220</v>
      </c>
      <c r="R17" s="164">
        <v>4</v>
      </c>
      <c r="S17" s="46">
        <v>3</v>
      </c>
      <c r="T17" s="6">
        <f t="shared" si="2"/>
        <v>262</v>
      </c>
      <c r="U17" s="2">
        <f t="shared" si="5"/>
        <v>1074</v>
      </c>
      <c r="AB17" s="77">
        <v>248</v>
      </c>
    </row>
    <row r="18" spans="1:28" ht="24" customHeight="1" x14ac:dyDescent="0.2">
      <c r="A18" s="18" t="s">
        <v>41</v>
      </c>
      <c r="B18" s="46">
        <v>75</v>
      </c>
      <c r="C18" s="46">
        <v>248</v>
      </c>
      <c r="D18" s="46">
        <v>4</v>
      </c>
      <c r="E18" s="46">
        <v>4</v>
      </c>
      <c r="F18" s="6">
        <f t="shared" si="0"/>
        <v>303.5</v>
      </c>
      <c r="G18" s="2">
        <f t="shared" si="3"/>
        <v>1083</v>
      </c>
      <c r="H18" s="19" t="s">
        <v>20</v>
      </c>
      <c r="I18" s="46">
        <v>65</v>
      </c>
      <c r="J18" s="46">
        <v>251</v>
      </c>
      <c r="K18" s="46">
        <v>2</v>
      </c>
      <c r="L18" s="46">
        <v>7</v>
      </c>
      <c r="M18" s="6">
        <f t="shared" si="1"/>
        <v>305</v>
      </c>
      <c r="N18" s="2">
        <f t="shared" si="4"/>
        <v>1006.5</v>
      </c>
      <c r="O18" s="19" t="s">
        <v>13</v>
      </c>
      <c r="P18" s="164">
        <v>55</v>
      </c>
      <c r="Q18" s="164">
        <v>206</v>
      </c>
      <c r="R18" s="164">
        <v>2</v>
      </c>
      <c r="S18" s="46">
        <v>5</v>
      </c>
      <c r="T18" s="6">
        <f t="shared" si="2"/>
        <v>250</v>
      </c>
      <c r="U18" s="2">
        <f t="shared" si="5"/>
        <v>1050.5</v>
      </c>
      <c r="AB18" s="77">
        <v>248</v>
      </c>
    </row>
    <row r="19" spans="1:28" ht="24" customHeight="1" thickBot="1" x14ac:dyDescent="0.25">
      <c r="A19" s="21" t="s">
        <v>42</v>
      </c>
      <c r="B19" s="47">
        <v>84</v>
      </c>
      <c r="C19" s="47">
        <v>244</v>
      </c>
      <c r="D19" s="47">
        <v>3</v>
      </c>
      <c r="E19" s="47">
        <v>3</v>
      </c>
      <c r="F19" s="7">
        <f t="shared" si="0"/>
        <v>299.5</v>
      </c>
      <c r="G19" s="3">
        <f t="shared" si="3"/>
        <v>1147.5</v>
      </c>
      <c r="H19" s="20" t="s">
        <v>22</v>
      </c>
      <c r="I19" s="46">
        <v>74</v>
      </c>
      <c r="J19" s="46">
        <v>237</v>
      </c>
      <c r="K19" s="46">
        <v>4</v>
      </c>
      <c r="L19" s="46">
        <v>4</v>
      </c>
      <c r="M19" s="6">
        <f t="shared" si="1"/>
        <v>292</v>
      </c>
      <c r="N19" s="2">
        <f>M16+M17+M18+M19</f>
        <v>1063</v>
      </c>
      <c r="O19" s="19" t="s">
        <v>16</v>
      </c>
      <c r="P19" s="164">
        <v>49</v>
      </c>
      <c r="Q19" s="164">
        <v>196</v>
      </c>
      <c r="R19" s="164">
        <v>4</v>
      </c>
      <c r="S19" s="46">
        <v>4</v>
      </c>
      <c r="T19" s="6">
        <f t="shared" si="2"/>
        <v>238.5</v>
      </c>
      <c r="U19" s="2">
        <f t="shared" si="5"/>
        <v>1023.5</v>
      </c>
      <c r="AB19" s="77">
        <v>262</v>
      </c>
    </row>
    <row r="20" spans="1:28" ht="24" customHeight="1" x14ac:dyDescent="0.2">
      <c r="A20" s="19" t="s">
        <v>27</v>
      </c>
      <c r="B20" s="45">
        <v>68</v>
      </c>
      <c r="C20" s="45">
        <v>217</v>
      </c>
      <c r="D20" s="45">
        <v>3</v>
      </c>
      <c r="E20" s="45">
        <v>2</v>
      </c>
      <c r="F20" s="8">
        <f t="shared" si="0"/>
        <v>262</v>
      </c>
      <c r="G20" s="35"/>
      <c r="H20" s="19" t="s">
        <v>24</v>
      </c>
      <c r="I20" s="46">
        <v>88</v>
      </c>
      <c r="J20" s="46">
        <v>236</v>
      </c>
      <c r="K20" s="46">
        <v>3</v>
      </c>
      <c r="L20" s="46">
        <v>3</v>
      </c>
      <c r="M20" s="8">
        <f t="shared" si="1"/>
        <v>293.5</v>
      </c>
      <c r="N20" s="2">
        <f>M17+M18+M19+M20</f>
        <v>1122</v>
      </c>
      <c r="O20" s="19" t="s">
        <v>45</v>
      </c>
      <c r="P20" s="164">
        <v>56</v>
      </c>
      <c r="Q20" s="164">
        <v>186</v>
      </c>
      <c r="R20" s="164">
        <v>3</v>
      </c>
      <c r="S20" s="46">
        <v>3</v>
      </c>
      <c r="T20" s="8">
        <f t="shared" si="2"/>
        <v>227.5</v>
      </c>
      <c r="U20" s="2">
        <f t="shared" si="5"/>
        <v>978</v>
      </c>
      <c r="AB20" s="77">
        <v>275</v>
      </c>
    </row>
    <row r="21" spans="1:28" ht="24" customHeight="1" thickBot="1" x14ac:dyDescent="0.25">
      <c r="A21" s="19" t="s">
        <v>28</v>
      </c>
      <c r="B21" s="46">
        <v>77</v>
      </c>
      <c r="C21" s="46">
        <v>190</v>
      </c>
      <c r="D21" s="46">
        <v>2</v>
      </c>
      <c r="E21" s="46">
        <v>4</v>
      </c>
      <c r="F21" s="6">
        <f t="shared" si="0"/>
        <v>242.5</v>
      </c>
      <c r="G21" s="36"/>
      <c r="H21" s="20" t="s">
        <v>25</v>
      </c>
      <c r="I21" s="46">
        <v>90</v>
      </c>
      <c r="J21" s="46">
        <v>230</v>
      </c>
      <c r="K21" s="46">
        <v>3</v>
      </c>
      <c r="L21" s="46">
        <v>3</v>
      </c>
      <c r="M21" s="6">
        <f t="shared" si="1"/>
        <v>288.5</v>
      </c>
      <c r="N21" s="2">
        <f>M18+M19+M20+M21</f>
        <v>1179</v>
      </c>
      <c r="O21" s="21" t="s">
        <v>46</v>
      </c>
      <c r="P21" s="166">
        <v>50</v>
      </c>
      <c r="Q21" s="166">
        <v>173</v>
      </c>
      <c r="R21" s="166">
        <v>4</v>
      </c>
      <c r="S21" s="47">
        <v>2</v>
      </c>
      <c r="T21" s="7">
        <f t="shared" si="2"/>
        <v>211</v>
      </c>
      <c r="U21" s="3">
        <f t="shared" si="5"/>
        <v>927</v>
      </c>
      <c r="AB21" s="77">
        <v>276</v>
      </c>
    </row>
    <row r="22" spans="1:28" ht="24" customHeight="1" thickBot="1" x14ac:dyDescent="0.25">
      <c r="A22" s="19" t="s">
        <v>1</v>
      </c>
      <c r="B22" s="45">
        <v>80</v>
      </c>
      <c r="C22" s="45">
        <v>250</v>
      </c>
      <c r="D22" s="45">
        <v>4</v>
      </c>
      <c r="E22" s="45">
        <v>1</v>
      </c>
      <c r="F22" s="6">
        <f t="shared" si="0"/>
        <v>300.5</v>
      </c>
      <c r="G22" s="2"/>
      <c r="H22" s="21" t="s">
        <v>26</v>
      </c>
      <c r="I22" s="46">
        <v>92</v>
      </c>
      <c r="J22" s="46">
        <v>221</v>
      </c>
      <c r="K22" s="46">
        <v>1</v>
      </c>
      <c r="L22" s="46">
        <v>5</v>
      </c>
      <c r="M22" s="6">
        <f t="shared" si="1"/>
        <v>281.5</v>
      </c>
      <c r="N22" s="3">
        <f>M19+M20+M21+M22</f>
        <v>1155.5</v>
      </c>
      <c r="O22" s="19"/>
      <c r="P22" s="45"/>
      <c r="Q22" s="45"/>
      <c r="R22" s="45"/>
      <c r="S22" s="45"/>
      <c r="T22" s="8"/>
      <c r="U22" s="34"/>
      <c r="AB22" s="77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0">
        <f>MAX(G13:G19)</f>
        <v>1147.5</v>
      </c>
      <c r="H23" s="190" t="s">
        <v>48</v>
      </c>
      <c r="I23" s="191"/>
      <c r="J23" s="192" t="s">
        <v>50</v>
      </c>
      <c r="K23" s="193"/>
      <c r="L23" s="193"/>
      <c r="M23" s="194"/>
      <c r="N23" s="81">
        <f>MAX(N10:N22)</f>
        <v>1213</v>
      </c>
      <c r="O23" s="182" t="s">
        <v>49</v>
      </c>
      <c r="P23" s="183"/>
      <c r="Q23" s="186" t="s">
        <v>50</v>
      </c>
      <c r="R23" s="187"/>
      <c r="S23" s="187"/>
      <c r="T23" s="188"/>
      <c r="U23" s="80">
        <f>MAX(U13:U21)</f>
        <v>1157</v>
      </c>
      <c r="AB23" s="1"/>
    </row>
    <row r="24" spans="1:28" ht="13.5" customHeight="1" x14ac:dyDescent="0.2">
      <c r="A24" s="184"/>
      <c r="B24" s="185"/>
      <c r="C24" s="78" t="s">
        <v>62</v>
      </c>
      <c r="D24" s="82"/>
      <c r="E24" s="82"/>
      <c r="F24" s="83" t="s">
        <v>122</v>
      </c>
      <c r="G24" s="84"/>
      <c r="H24" s="184"/>
      <c r="I24" s="185"/>
      <c r="J24" s="78" t="s">
        <v>62</v>
      </c>
      <c r="K24" s="82"/>
      <c r="L24" s="82"/>
      <c r="M24" s="83" t="s">
        <v>123</v>
      </c>
      <c r="N24" s="84"/>
      <c r="O24" s="184"/>
      <c r="P24" s="185"/>
      <c r="Q24" s="78" t="s">
        <v>62</v>
      </c>
      <c r="R24" s="82"/>
      <c r="S24" s="82"/>
      <c r="T24" s="83" t="s">
        <v>126</v>
      </c>
      <c r="U24" s="84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4" sqref="W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5" t="s">
        <v>38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12" t="s">
        <v>54</v>
      </c>
      <c r="B4" s="212"/>
      <c r="C4" s="212"/>
      <c r="D4" s="51"/>
      <c r="E4" s="216" t="str">
        <f>'G-2'!E4:H4</f>
        <v>DE OBRA</v>
      </c>
      <c r="F4" s="216"/>
      <c r="G4" s="216"/>
      <c r="H4" s="21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3" t="s">
        <v>56</v>
      </c>
      <c r="B5" s="213"/>
      <c r="C5" s="213"/>
      <c r="D5" s="216" t="str">
        <f>'G-2'!D5:H5</f>
        <v>CALLE 79 X CARRERA 51B</v>
      </c>
      <c r="E5" s="216"/>
      <c r="F5" s="216"/>
      <c r="G5" s="216"/>
      <c r="H5" s="216"/>
      <c r="I5" s="213" t="s">
        <v>53</v>
      </c>
      <c r="J5" s="213"/>
      <c r="K5" s="213"/>
      <c r="L5" s="173">
        <f>'G-2'!L5:N5</f>
        <v>0</v>
      </c>
      <c r="M5" s="173"/>
      <c r="N5" s="173"/>
      <c r="O5" s="50"/>
      <c r="P5" s="213" t="s">
        <v>57</v>
      </c>
      <c r="Q5" s="213"/>
      <c r="R5" s="213"/>
      <c r="S5" s="173" t="s">
        <v>103</v>
      </c>
      <c r="T5" s="173"/>
      <c r="U5" s="173"/>
    </row>
    <row r="6" spans="1:28" ht="12.75" customHeight="1" x14ac:dyDescent="0.2">
      <c r="A6" s="213" t="s">
        <v>55</v>
      </c>
      <c r="B6" s="213"/>
      <c r="C6" s="213"/>
      <c r="D6" s="214" t="s">
        <v>127</v>
      </c>
      <c r="E6" s="214"/>
      <c r="F6" s="214"/>
      <c r="G6" s="214"/>
      <c r="H6" s="214"/>
      <c r="I6" s="213"/>
      <c r="J6" s="213"/>
      <c r="K6" s="213"/>
      <c r="L6" s="223">
        <v>2</v>
      </c>
      <c r="M6" s="223"/>
      <c r="N6" s="223"/>
      <c r="O6" s="54"/>
      <c r="P6" s="213" t="s">
        <v>58</v>
      </c>
      <c r="Q6" s="213"/>
      <c r="R6" s="213"/>
      <c r="S6" s="217">
        <f>'G-2'!S6:U6</f>
        <v>42538</v>
      </c>
      <c r="T6" s="217"/>
      <c r="U6" s="217"/>
    </row>
    <row r="7" spans="1:28" ht="7.5" customHeight="1" x14ac:dyDescent="0.2">
      <c r="A7" s="55"/>
      <c r="B7" s="49"/>
      <c r="C7" s="49"/>
      <c r="D7" s="49"/>
      <c r="E7" s="224"/>
      <c r="F7" s="224"/>
      <c r="G7" s="224"/>
      <c r="H7" s="224"/>
      <c r="I7" s="224"/>
      <c r="J7" s="224"/>
      <c r="K7" s="22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8" t="s">
        <v>36</v>
      </c>
      <c r="B8" s="220" t="s">
        <v>34</v>
      </c>
      <c r="C8" s="221"/>
      <c r="D8" s="221"/>
      <c r="E8" s="222"/>
      <c r="F8" s="218" t="s">
        <v>35</v>
      </c>
      <c r="G8" s="218" t="s">
        <v>37</v>
      </c>
      <c r="H8" s="218" t="s">
        <v>36</v>
      </c>
      <c r="I8" s="220" t="s">
        <v>34</v>
      </c>
      <c r="J8" s="221"/>
      <c r="K8" s="221"/>
      <c r="L8" s="222"/>
      <c r="M8" s="218" t="s">
        <v>35</v>
      </c>
      <c r="N8" s="218" t="s">
        <v>37</v>
      </c>
      <c r="O8" s="218" t="s">
        <v>36</v>
      </c>
      <c r="P8" s="220" t="s">
        <v>34</v>
      </c>
      <c r="Q8" s="221"/>
      <c r="R8" s="221"/>
      <c r="S8" s="222"/>
      <c r="T8" s="218" t="s">
        <v>35</v>
      </c>
      <c r="U8" s="218" t="s">
        <v>37</v>
      </c>
    </row>
    <row r="9" spans="1:28" ht="12" customHeight="1" x14ac:dyDescent="0.2">
      <c r="A9" s="219"/>
      <c r="B9" s="57" t="s">
        <v>52</v>
      </c>
      <c r="C9" s="57" t="s">
        <v>0</v>
      </c>
      <c r="D9" s="57" t="s">
        <v>2</v>
      </c>
      <c r="E9" s="58" t="s">
        <v>3</v>
      </c>
      <c r="F9" s="219"/>
      <c r="G9" s="219"/>
      <c r="H9" s="219"/>
      <c r="I9" s="59" t="s">
        <v>52</v>
      </c>
      <c r="J9" s="59" t="s">
        <v>0</v>
      </c>
      <c r="K9" s="57" t="s">
        <v>2</v>
      </c>
      <c r="L9" s="58" t="s">
        <v>3</v>
      </c>
      <c r="M9" s="219"/>
      <c r="N9" s="219"/>
      <c r="O9" s="219"/>
      <c r="P9" s="59" t="s">
        <v>52</v>
      </c>
      <c r="Q9" s="59" t="s">
        <v>0</v>
      </c>
      <c r="R9" s="57" t="s">
        <v>2</v>
      </c>
      <c r="S9" s="58" t="s">
        <v>3</v>
      </c>
      <c r="T9" s="219"/>
      <c r="U9" s="219"/>
    </row>
    <row r="10" spans="1:28" ht="24" customHeight="1" x14ac:dyDescent="0.2">
      <c r="A10" s="60" t="s">
        <v>11</v>
      </c>
      <c r="B10" s="46">
        <v>30</v>
      </c>
      <c r="C10" s="46">
        <v>135</v>
      </c>
      <c r="D10" s="46">
        <v>10</v>
      </c>
      <c r="E10" s="46">
        <v>0</v>
      </c>
      <c r="F10" s="61">
        <f t="shared" ref="F10:F22" si="0">B10*0.5+C10*1+D10*2+E10*2.5</f>
        <v>170</v>
      </c>
      <c r="G10" s="62"/>
      <c r="H10" s="63" t="s">
        <v>4</v>
      </c>
      <c r="I10" s="45">
        <v>37</v>
      </c>
      <c r="J10" s="45">
        <v>193</v>
      </c>
      <c r="K10" s="45">
        <v>10</v>
      </c>
      <c r="L10" s="45">
        <v>6</v>
      </c>
      <c r="M10" s="61">
        <f t="shared" ref="M10:M22" si="1">I10*0.5+J10*1+K10*2+L10*2.5</f>
        <v>246.5</v>
      </c>
      <c r="N10" s="64">
        <f>F20+F21+F22+M10</f>
        <v>957.5</v>
      </c>
      <c r="O10" s="63" t="s">
        <v>43</v>
      </c>
      <c r="P10" s="46">
        <v>35</v>
      </c>
      <c r="Q10" s="46">
        <v>181</v>
      </c>
      <c r="R10" s="46">
        <v>11</v>
      </c>
      <c r="S10" s="46">
        <v>4</v>
      </c>
      <c r="T10" s="61">
        <f t="shared" ref="T10:T21" si="2">P10*0.5+Q10*1+R10*2+S10*2.5</f>
        <v>230.5</v>
      </c>
      <c r="U10" s="65"/>
      <c r="W10" s="1"/>
      <c r="X10" s="1"/>
      <c r="Y10" s="1"/>
      <c r="Z10" s="77"/>
      <c r="AA10" s="1"/>
      <c r="AB10" s="1"/>
    </row>
    <row r="11" spans="1:28" ht="24" customHeight="1" x14ac:dyDescent="0.2">
      <c r="A11" s="60" t="s">
        <v>14</v>
      </c>
      <c r="B11" s="46">
        <v>35</v>
      </c>
      <c r="C11" s="46">
        <v>143</v>
      </c>
      <c r="D11" s="46">
        <v>13</v>
      </c>
      <c r="E11" s="46">
        <v>1</v>
      </c>
      <c r="F11" s="61">
        <f t="shared" si="0"/>
        <v>189</v>
      </c>
      <c r="G11" s="62"/>
      <c r="H11" s="63" t="s">
        <v>5</v>
      </c>
      <c r="I11" s="45">
        <v>42</v>
      </c>
      <c r="J11" s="45">
        <v>170</v>
      </c>
      <c r="K11" s="45">
        <v>9</v>
      </c>
      <c r="L11" s="45">
        <v>8</v>
      </c>
      <c r="M11" s="61">
        <f t="shared" si="1"/>
        <v>229</v>
      </c>
      <c r="N11" s="64">
        <f>F21+F22+M10+M11</f>
        <v>952</v>
      </c>
      <c r="O11" s="63" t="s">
        <v>44</v>
      </c>
      <c r="P11" s="46">
        <v>38</v>
      </c>
      <c r="Q11" s="46">
        <v>190</v>
      </c>
      <c r="R11" s="46">
        <v>11</v>
      </c>
      <c r="S11" s="46">
        <v>2</v>
      </c>
      <c r="T11" s="61">
        <f t="shared" si="2"/>
        <v>236</v>
      </c>
      <c r="U11" s="62"/>
      <c r="W11" s="1"/>
      <c r="X11" s="1"/>
      <c r="Y11" s="1"/>
      <c r="Z11" s="77"/>
      <c r="AA11" s="1"/>
      <c r="AB11" s="1"/>
    </row>
    <row r="12" spans="1:28" ht="24" customHeight="1" x14ac:dyDescent="0.2">
      <c r="A12" s="60" t="s">
        <v>17</v>
      </c>
      <c r="B12" s="46">
        <v>23</v>
      </c>
      <c r="C12" s="46">
        <v>175</v>
      </c>
      <c r="D12" s="46">
        <v>15</v>
      </c>
      <c r="E12" s="46">
        <v>2</v>
      </c>
      <c r="F12" s="61">
        <f t="shared" si="0"/>
        <v>221.5</v>
      </c>
      <c r="G12" s="62"/>
      <c r="H12" s="63" t="s">
        <v>6</v>
      </c>
      <c r="I12" s="46">
        <v>41</v>
      </c>
      <c r="J12" s="46">
        <v>161</v>
      </c>
      <c r="K12" s="46">
        <v>10</v>
      </c>
      <c r="L12" s="46">
        <v>2</v>
      </c>
      <c r="M12" s="61">
        <f t="shared" si="1"/>
        <v>206.5</v>
      </c>
      <c r="N12" s="62">
        <f>F22+M10+M11+M12</f>
        <v>914.5</v>
      </c>
      <c r="O12" s="63" t="s">
        <v>32</v>
      </c>
      <c r="P12" s="46">
        <v>50</v>
      </c>
      <c r="Q12" s="46">
        <v>213</v>
      </c>
      <c r="R12" s="46">
        <v>8</v>
      </c>
      <c r="S12" s="46">
        <v>1</v>
      </c>
      <c r="T12" s="61">
        <f t="shared" si="2"/>
        <v>256.5</v>
      </c>
      <c r="U12" s="62"/>
      <c r="W12" s="1"/>
      <c r="X12" s="1"/>
      <c r="Y12" s="1"/>
      <c r="Z12" s="77"/>
      <c r="AA12" s="1"/>
      <c r="AB12" s="1"/>
    </row>
    <row r="13" spans="1:28" ht="24" customHeight="1" x14ac:dyDescent="0.2">
      <c r="A13" s="60" t="s">
        <v>19</v>
      </c>
      <c r="B13" s="46">
        <v>16</v>
      </c>
      <c r="C13" s="46">
        <v>143</v>
      </c>
      <c r="D13" s="46">
        <v>13</v>
      </c>
      <c r="E13" s="46">
        <v>3</v>
      </c>
      <c r="F13" s="61">
        <f t="shared" si="0"/>
        <v>184.5</v>
      </c>
      <c r="G13" s="62">
        <f t="shared" ref="G13:G19" si="3">F10+F11+F12+F13</f>
        <v>765</v>
      </c>
      <c r="H13" s="63" t="s">
        <v>7</v>
      </c>
      <c r="I13" s="46">
        <v>30</v>
      </c>
      <c r="J13" s="46">
        <v>174</v>
      </c>
      <c r="K13" s="46">
        <v>11</v>
      </c>
      <c r="L13" s="46">
        <v>4</v>
      </c>
      <c r="M13" s="61">
        <f t="shared" si="1"/>
        <v>221</v>
      </c>
      <c r="N13" s="62">
        <f t="shared" ref="N13:N18" si="4">M10+M11+M12+M13</f>
        <v>903</v>
      </c>
      <c r="O13" s="63" t="s">
        <v>33</v>
      </c>
      <c r="P13" s="46">
        <v>41</v>
      </c>
      <c r="Q13" s="46">
        <v>184</v>
      </c>
      <c r="R13" s="46">
        <v>12</v>
      </c>
      <c r="S13" s="46">
        <v>4</v>
      </c>
      <c r="T13" s="61">
        <f t="shared" si="2"/>
        <v>238.5</v>
      </c>
      <c r="U13" s="62">
        <f t="shared" ref="U13:U21" si="5">T10+T11+T12+T13</f>
        <v>961.5</v>
      </c>
      <c r="W13" s="1"/>
      <c r="X13" s="77"/>
      <c r="Y13" s="1"/>
      <c r="Z13" s="77"/>
      <c r="AA13" s="1"/>
      <c r="AB13" s="77"/>
    </row>
    <row r="14" spans="1:28" ht="24" customHeight="1" x14ac:dyDescent="0.2">
      <c r="A14" s="60" t="s">
        <v>21</v>
      </c>
      <c r="B14" s="46">
        <v>28</v>
      </c>
      <c r="C14" s="46">
        <v>145</v>
      </c>
      <c r="D14" s="46">
        <v>15</v>
      </c>
      <c r="E14" s="46">
        <v>1</v>
      </c>
      <c r="F14" s="61">
        <f t="shared" si="0"/>
        <v>191.5</v>
      </c>
      <c r="G14" s="62">
        <f t="shared" si="3"/>
        <v>786.5</v>
      </c>
      <c r="H14" s="63" t="s">
        <v>9</v>
      </c>
      <c r="I14" s="46">
        <v>28</v>
      </c>
      <c r="J14" s="46">
        <v>160</v>
      </c>
      <c r="K14" s="46">
        <v>9</v>
      </c>
      <c r="L14" s="46">
        <v>3</v>
      </c>
      <c r="M14" s="61">
        <f t="shared" si="1"/>
        <v>199.5</v>
      </c>
      <c r="N14" s="62">
        <f t="shared" si="4"/>
        <v>856</v>
      </c>
      <c r="O14" s="63" t="s">
        <v>29</v>
      </c>
      <c r="P14" s="45">
        <v>50</v>
      </c>
      <c r="Q14" s="45">
        <v>167</v>
      </c>
      <c r="R14" s="45">
        <v>9</v>
      </c>
      <c r="S14" s="45">
        <v>4</v>
      </c>
      <c r="T14" s="61">
        <f t="shared" si="2"/>
        <v>220</v>
      </c>
      <c r="U14" s="62">
        <f t="shared" si="5"/>
        <v>951</v>
      </c>
      <c r="W14" s="1"/>
      <c r="X14" s="77"/>
      <c r="Y14" s="1"/>
      <c r="Z14" s="77"/>
      <c r="AA14" s="1"/>
      <c r="AB14" s="77"/>
    </row>
    <row r="15" spans="1:28" ht="24" customHeight="1" x14ac:dyDescent="0.2">
      <c r="A15" s="60" t="s">
        <v>23</v>
      </c>
      <c r="B15" s="46">
        <v>22</v>
      </c>
      <c r="C15" s="46">
        <v>141</v>
      </c>
      <c r="D15" s="46">
        <v>12</v>
      </c>
      <c r="E15" s="46">
        <v>3</v>
      </c>
      <c r="F15" s="61">
        <f t="shared" si="0"/>
        <v>183.5</v>
      </c>
      <c r="G15" s="62">
        <f t="shared" si="3"/>
        <v>781</v>
      </c>
      <c r="H15" s="63" t="s">
        <v>12</v>
      </c>
      <c r="I15" s="46">
        <v>30</v>
      </c>
      <c r="J15" s="46">
        <v>143</v>
      </c>
      <c r="K15" s="46">
        <v>10</v>
      </c>
      <c r="L15" s="46">
        <v>2</v>
      </c>
      <c r="M15" s="61">
        <f t="shared" si="1"/>
        <v>183</v>
      </c>
      <c r="N15" s="62">
        <f t="shared" si="4"/>
        <v>810</v>
      </c>
      <c r="O15" s="60" t="s">
        <v>30</v>
      </c>
      <c r="P15" s="45">
        <v>43</v>
      </c>
      <c r="Q15" s="46">
        <v>171</v>
      </c>
      <c r="R15" s="46">
        <v>11</v>
      </c>
      <c r="S15" s="45">
        <v>2</v>
      </c>
      <c r="T15" s="61">
        <f t="shared" si="2"/>
        <v>219.5</v>
      </c>
      <c r="U15" s="62">
        <f t="shared" si="5"/>
        <v>934.5</v>
      </c>
      <c r="W15" s="1"/>
      <c r="X15" s="77"/>
      <c r="Y15" s="1"/>
      <c r="Z15" s="77"/>
      <c r="AA15" s="1"/>
      <c r="AB15" s="77"/>
    </row>
    <row r="16" spans="1:28" ht="24" customHeight="1" x14ac:dyDescent="0.2">
      <c r="A16" s="60" t="s">
        <v>39</v>
      </c>
      <c r="B16" s="46">
        <v>30</v>
      </c>
      <c r="C16" s="46">
        <v>148</v>
      </c>
      <c r="D16" s="46">
        <v>15</v>
      </c>
      <c r="E16" s="46">
        <v>5</v>
      </c>
      <c r="F16" s="61">
        <f t="shared" si="0"/>
        <v>205.5</v>
      </c>
      <c r="G16" s="62">
        <f t="shared" si="3"/>
        <v>765</v>
      </c>
      <c r="H16" s="63" t="s">
        <v>15</v>
      </c>
      <c r="I16" s="46">
        <v>27</v>
      </c>
      <c r="J16" s="46">
        <v>139</v>
      </c>
      <c r="K16" s="46">
        <v>10</v>
      </c>
      <c r="L16" s="46">
        <v>3</v>
      </c>
      <c r="M16" s="61">
        <f t="shared" si="1"/>
        <v>180</v>
      </c>
      <c r="N16" s="62">
        <f t="shared" si="4"/>
        <v>783.5</v>
      </c>
      <c r="O16" s="63" t="s">
        <v>8</v>
      </c>
      <c r="P16" s="45">
        <v>40</v>
      </c>
      <c r="Q16" s="46">
        <v>140</v>
      </c>
      <c r="R16" s="46">
        <v>12</v>
      </c>
      <c r="S16" s="45">
        <v>4</v>
      </c>
      <c r="T16" s="61">
        <f t="shared" si="2"/>
        <v>194</v>
      </c>
      <c r="U16" s="62">
        <f t="shared" si="5"/>
        <v>872</v>
      </c>
      <c r="W16" s="1"/>
      <c r="X16" s="77"/>
      <c r="Y16" s="1"/>
      <c r="Z16" s="77"/>
      <c r="AA16" s="1"/>
      <c r="AB16" s="77"/>
    </row>
    <row r="17" spans="1:28" ht="24" customHeight="1" x14ac:dyDescent="0.2">
      <c r="A17" s="60" t="s">
        <v>40</v>
      </c>
      <c r="B17" s="46">
        <v>41</v>
      </c>
      <c r="C17" s="46">
        <v>140</v>
      </c>
      <c r="D17" s="46">
        <v>14</v>
      </c>
      <c r="E17" s="46">
        <v>3</v>
      </c>
      <c r="F17" s="61">
        <f t="shared" si="0"/>
        <v>196</v>
      </c>
      <c r="G17" s="62">
        <f t="shared" si="3"/>
        <v>776.5</v>
      </c>
      <c r="H17" s="63" t="s">
        <v>18</v>
      </c>
      <c r="I17" s="46">
        <v>20</v>
      </c>
      <c r="J17" s="46">
        <v>135</v>
      </c>
      <c r="K17" s="46">
        <v>10</v>
      </c>
      <c r="L17" s="46">
        <v>1</v>
      </c>
      <c r="M17" s="61">
        <f t="shared" si="1"/>
        <v>167.5</v>
      </c>
      <c r="N17" s="62">
        <f t="shared" si="4"/>
        <v>730</v>
      </c>
      <c r="O17" s="63" t="s">
        <v>10</v>
      </c>
      <c r="P17" s="46">
        <v>32</v>
      </c>
      <c r="Q17" s="46">
        <v>133</v>
      </c>
      <c r="R17" s="46">
        <v>10</v>
      </c>
      <c r="S17" s="46">
        <v>2</v>
      </c>
      <c r="T17" s="61">
        <f t="shared" si="2"/>
        <v>174</v>
      </c>
      <c r="U17" s="62">
        <f t="shared" si="5"/>
        <v>807.5</v>
      </c>
      <c r="W17" s="1"/>
      <c r="X17" s="77"/>
      <c r="Y17" s="1"/>
      <c r="Z17" s="77"/>
      <c r="AA17" s="1"/>
      <c r="AB17" s="77"/>
    </row>
    <row r="18" spans="1:28" ht="24" customHeight="1" x14ac:dyDescent="0.2">
      <c r="A18" s="60" t="s">
        <v>41</v>
      </c>
      <c r="B18" s="46">
        <v>35</v>
      </c>
      <c r="C18" s="46">
        <v>138</v>
      </c>
      <c r="D18" s="46">
        <v>14</v>
      </c>
      <c r="E18" s="46">
        <v>6</v>
      </c>
      <c r="F18" s="61">
        <f t="shared" si="0"/>
        <v>198.5</v>
      </c>
      <c r="G18" s="62">
        <f t="shared" si="3"/>
        <v>783.5</v>
      </c>
      <c r="H18" s="63" t="s">
        <v>20</v>
      </c>
      <c r="I18" s="46">
        <v>23</v>
      </c>
      <c r="J18" s="46">
        <v>178</v>
      </c>
      <c r="K18" s="46">
        <v>11</v>
      </c>
      <c r="L18" s="46">
        <v>2</v>
      </c>
      <c r="M18" s="61">
        <f t="shared" si="1"/>
        <v>216.5</v>
      </c>
      <c r="N18" s="62">
        <f t="shared" si="4"/>
        <v>747</v>
      </c>
      <c r="O18" s="63" t="s">
        <v>13</v>
      </c>
      <c r="P18" s="46">
        <v>30</v>
      </c>
      <c r="Q18" s="46">
        <v>150</v>
      </c>
      <c r="R18" s="46">
        <v>15</v>
      </c>
      <c r="S18" s="46">
        <v>2</v>
      </c>
      <c r="T18" s="61">
        <f t="shared" si="2"/>
        <v>200</v>
      </c>
      <c r="U18" s="62">
        <f t="shared" si="5"/>
        <v>787.5</v>
      </c>
      <c r="W18" s="1"/>
      <c r="X18" s="77"/>
      <c r="Y18" s="1"/>
      <c r="Z18" s="77"/>
      <c r="AA18" s="1"/>
      <c r="AB18" s="77"/>
    </row>
    <row r="19" spans="1:28" ht="24" customHeight="1" thickBot="1" x14ac:dyDescent="0.25">
      <c r="A19" s="66" t="s">
        <v>42</v>
      </c>
      <c r="B19" s="47">
        <v>41</v>
      </c>
      <c r="C19" s="47">
        <v>159</v>
      </c>
      <c r="D19" s="47">
        <v>20</v>
      </c>
      <c r="E19" s="47">
        <v>6</v>
      </c>
      <c r="F19" s="67">
        <f t="shared" si="0"/>
        <v>234.5</v>
      </c>
      <c r="G19" s="68">
        <f t="shared" si="3"/>
        <v>834.5</v>
      </c>
      <c r="H19" s="69" t="s">
        <v>22</v>
      </c>
      <c r="I19" s="46">
        <v>23</v>
      </c>
      <c r="J19" s="46">
        <v>208</v>
      </c>
      <c r="K19" s="46">
        <v>14</v>
      </c>
      <c r="L19" s="46">
        <v>2</v>
      </c>
      <c r="M19" s="61">
        <f t="shared" si="1"/>
        <v>252.5</v>
      </c>
      <c r="N19" s="62">
        <f>M16+M17+M18+M19</f>
        <v>816.5</v>
      </c>
      <c r="O19" s="63" t="s">
        <v>16</v>
      </c>
      <c r="P19" s="46">
        <v>28</v>
      </c>
      <c r="Q19" s="46">
        <v>122</v>
      </c>
      <c r="R19" s="46">
        <v>12</v>
      </c>
      <c r="S19" s="46">
        <v>1</v>
      </c>
      <c r="T19" s="61">
        <f t="shared" si="2"/>
        <v>162.5</v>
      </c>
      <c r="U19" s="62">
        <f t="shared" si="5"/>
        <v>730.5</v>
      </c>
      <c r="W19" s="1"/>
      <c r="X19" s="77"/>
      <c r="Y19" s="1"/>
      <c r="Z19" s="77"/>
      <c r="AA19" s="1"/>
      <c r="AB19" s="77"/>
    </row>
    <row r="20" spans="1:28" ht="24" customHeight="1" x14ac:dyDescent="0.2">
      <c r="A20" s="63" t="s">
        <v>27</v>
      </c>
      <c r="B20" s="45">
        <v>42</v>
      </c>
      <c r="C20" s="45">
        <v>175</v>
      </c>
      <c r="D20" s="45">
        <v>13</v>
      </c>
      <c r="E20" s="45">
        <v>5</v>
      </c>
      <c r="F20" s="70">
        <f t="shared" si="0"/>
        <v>234.5</v>
      </c>
      <c r="G20" s="71"/>
      <c r="H20" s="63" t="s">
        <v>24</v>
      </c>
      <c r="I20" s="46">
        <v>35</v>
      </c>
      <c r="J20" s="46">
        <v>190</v>
      </c>
      <c r="K20" s="46">
        <v>8</v>
      </c>
      <c r="L20" s="46">
        <v>0</v>
      </c>
      <c r="M20" s="70">
        <f t="shared" si="1"/>
        <v>223.5</v>
      </c>
      <c r="N20" s="62">
        <f>M17+M18+M19+M20</f>
        <v>860</v>
      </c>
      <c r="O20" s="63" t="s">
        <v>45</v>
      </c>
      <c r="P20" s="46">
        <v>20</v>
      </c>
      <c r="Q20" s="46">
        <v>118</v>
      </c>
      <c r="R20" s="46">
        <v>10</v>
      </c>
      <c r="S20" s="46">
        <v>2</v>
      </c>
      <c r="T20" s="70">
        <f t="shared" si="2"/>
        <v>153</v>
      </c>
      <c r="U20" s="62">
        <f t="shared" si="5"/>
        <v>689.5</v>
      </c>
      <c r="W20" s="1"/>
      <c r="X20" s="1"/>
      <c r="Y20" s="1"/>
      <c r="Z20" s="77"/>
      <c r="AA20" s="1"/>
      <c r="AB20" s="77"/>
    </row>
    <row r="21" spans="1:28" ht="24" customHeight="1" thickBot="1" x14ac:dyDescent="0.25">
      <c r="A21" s="63" t="s">
        <v>28</v>
      </c>
      <c r="B21" s="158">
        <v>49</v>
      </c>
      <c r="C21" s="158">
        <v>180</v>
      </c>
      <c r="D21" s="158">
        <v>11</v>
      </c>
      <c r="E21" s="158">
        <v>7</v>
      </c>
      <c r="F21" s="61">
        <f t="shared" si="0"/>
        <v>244</v>
      </c>
      <c r="G21" s="72"/>
      <c r="H21" s="69" t="s">
        <v>25</v>
      </c>
      <c r="I21" s="46">
        <v>31</v>
      </c>
      <c r="J21" s="46">
        <v>193</v>
      </c>
      <c r="K21" s="46">
        <v>11</v>
      </c>
      <c r="L21" s="46">
        <v>2</v>
      </c>
      <c r="M21" s="61">
        <f t="shared" si="1"/>
        <v>235.5</v>
      </c>
      <c r="N21" s="72">
        <f>M18+M19+M20+M21</f>
        <v>928</v>
      </c>
      <c r="O21" s="66" t="s">
        <v>46</v>
      </c>
      <c r="P21" s="47">
        <v>22</v>
      </c>
      <c r="Q21" s="47">
        <v>122</v>
      </c>
      <c r="R21" s="47">
        <v>9</v>
      </c>
      <c r="S21" s="47">
        <v>1</v>
      </c>
      <c r="T21" s="67">
        <f t="shared" si="2"/>
        <v>153.5</v>
      </c>
      <c r="U21" s="68">
        <f t="shared" si="5"/>
        <v>669</v>
      </c>
      <c r="W21" s="1"/>
      <c r="X21" s="1"/>
      <c r="Y21" s="1"/>
      <c r="Z21" s="77"/>
      <c r="AA21" s="1"/>
      <c r="AB21" s="77"/>
    </row>
    <row r="22" spans="1:28" ht="24" customHeight="1" thickBot="1" x14ac:dyDescent="0.25">
      <c r="A22" s="63" t="s">
        <v>1</v>
      </c>
      <c r="B22" s="46">
        <v>45</v>
      </c>
      <c r="C22" s="46">
        <v>182</v>
      </c>
      <c r="D22" s="46">
        <v>9</v>
      </c>
      <c r="E22" s="46">
        <v>4</v>
      </c>
      <c r="F22" s="61">
        <f t="shared" si="0"/>
        <v>232.5</v>
      </c>
      <c r="G22" s="62"/>
      <c r="H22" s="66" t="s">
        <v>26</v>
      </c>
      <c r="I22" s="46">
        <v>50</v>
      </c>
      <c r="J22" s="46">
        <v>181</v>
      </c>
      <c r="K22" s="46">
        <v>12</v>
      </c>
      <c r="L22" s="46">
        <v>2</v>
      </c>
      <c r="M22" s="61">
        <f t="shared" si="1"/>
        <v>235</v>
      </c>
      <c r="N22" s="68">
        <f>M19+M20+M21+M22</f>
        <v>946.5</v>
      </c>
      <c r="O22" s="63" t="s">
        <v>120</v>
      </c>
      <c r="P22" s="157" t="s">
        <v>120</v>
      </c>
      <c r="Q22" s="157"/>
      <c r="R22" s="157"/>
      <c r="S22" s="157"/>
      <c r="T22" s="70"/>
      <c r="U22" s="71"/>
      <c r="W22" s="1"/>
      <c r="X22" s="1"/>
      <c r="Y22" s="1"/>
      <c r="Z22" s="77"/>
      <c r="AA22" s="1"/>
      <c r="AB22" s="77"/>
    </row>
    <row r="23" spans="1:28" ht="13.5" customHeight="1" x14ac:dyDescent="0.2">
      <c r="A23" s="207" t="s">
        <v>47</v>
      </c>
      <c r="B23" s="208"/>
      <c r="C23" s="209" t="s">
        <v>50</v>
      </c>
      <c r="D23" s="210"/>
      <c r="E23" s="210"/>
      <c r="F23" s="211"/>
      <c r="G23" s="85">
        <f>MAX(G13:G19)</f>
        <v>834.5</v>
      </c>
      <c r="H23" s="202" t="s">
        <v>48</v>
      </c>
      <c r="I23" s="203"/>
      <c r="J23" s="195" t="s">
        <v>50</v>
      </c>
      <c r="K23" s="196"/>
      <c r="L23" s="196"/>
      <c r="M23" s="197"/>
      <c r="N23" s="86">
        <f>MAX(N10:N22)</f>
        <v>957.5</v>
      </c>
      <c r="O23" s="198" t="s">
        <v>49</v>
      </c>
      <c r="P23" s="199"/>
      <c r="Q23" s="204" t="s">
        <v>50</v>
      </c>
      <c r="R23" s="205"/>
      <c r="S23" s="205"/>
      <c r="T23" s="206"/>
      <c r="U23" s="86">
        <f>MAX(U13:U21)</f>
        <v>961.5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79" t="s">
        <v>62</v>
      </c>
      <c r="D24" s="82"/>
      <c r="E24" s="82"/>
      <c r="F24" s="83" t="s">
        <v>122</v>
      </c>
      <c r="G24" s="84"/>
      <c r="H24" s="200"/>
      <c r="I24" s="201"/>
      <c r="J24" s="79" t="s">
        <v>62</v>
      </c>
      <c r="K24" s="82"/>
      <c r="L24" s="82"/>
      <c r="M24" s="83" t="s">
        <v>128</v>
      </c>
      <c r="N24" s="84"/>
      <c r="O24" s="200"/>
      <c r="P24" s="201"/>
      <c r="Q24" s="79" t="s">
        <v>62</v>
      </c>
      <c r="R24" s="82"/>
      <c r="S24" s="82"/>
      <c r="T24" s="83" t="s">
        <v>126</v>
      </c>
      <c r="U24" s="84"/>
      <c r="W24" s="1"/>
      <c r="X24" s="1"/>
      <c r="Y24" s="87"/>
      <c r="Z24" s="1"/>
      <c r="AA24" s="1"/>
      <c r="AB24" s="1"/>
    </row>
    <row r="25" spans="1:28" ht="6.75" customHeight="1" x14ac:dyDescent="0.2">
      <c r="A25" s="73"/>
      <c r="B25" s="74"/>
      <c r="C25" s="74"/>
      <c r="D25" s="74"/>
      <c r="E25" s="74"/>
      <c r="F25" s="74"/>
      <c r="G25" s="75"/>
      <c r="H25" s="73"/>
      <c r="I25" s="76"/>
      <c r="J25" s="76"/>
      <c r="K25" s="74"/>
      <c r="L25" s="74"/>
      <c r="M25" s="74"/>
      <c r="N25" s="75"/>
      <c r="O25" s="73"/>
      <c r="P25" s="74"/>
      <c r="Q25" s="74"/>
      <c r="R25" s="74"/>
      <c r="S25" s="74"/>
      <c r="T25" s="74"/>
      <c r="U25" s="75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6" sqref="X1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'G-2'!E4:H4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2" t="str">
        <f>'G-2'!D5:H5</f>
        <v>CALLE 79 X CARRERA 51B</v>
      </c>
      <c r="E6" s="172"/>
      <c r="F6" s="172"/>
      <c r="G6" s="172"/>
      <c r="H6" s="172"/>
      <c r="I6" s="167" t="s">
        <v>53</v>
      </c>
      <c r="J6" s="167"/>
      <c r="K6" s="167"/>
      <c r="L6" s="173">
        <f>'G-2'!L5:N5</f>
        <v>0</v>
      </c>
      <c r="M6" s="173"/>
      <c r="N6" s="173"/>
      <c r="O6" s="12"/>
      <c r="P6" s="167" t="s">
        <v>58</v>
      </c>
      <c r="Q6" s="167"/>
      <c r="R6" s="167"/>
      <c r="S6" s="225">
        <f>'G-2'!S6:U6</f>
        <v>42538</v>
      </c>
      <c r="T6" s="225"/>
      <c r="U6" s="225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6" t="s">
        <v>34</v>
      </c>
      <c r="C8" s="177"/>
      <c r="D8" s="177"/>
      <c r="E8" s="178"/>
      <c r="F8" s="174" t="s">
        <v>35</v>
      </c>
      <c r="G8" s="174" t="s">
        <v>37</v>
      </c>
      <c r="H8" s="174" t="s">
        <v>36</v>
      </c>
      <c r="I8" s="176" t="s">
        <v>34</v>
      </c>
      <c r="J8" s="177"/>
      <c r="K8" s="177"/>
      <c r="L8" s="178"/>
      <c r="M8" s="174" t="s">
        <v>35</v>
      </c>
      <c r="N8" s="174" t="s">
        <v>37</v>
      </c>
      <c r="O8" s="174" t="s">
        <v>36</v>
      </c>
      <c r="P8" s="176" t="s">
        <v>34</v>
      </c>
      <c r="Q8" s="177"/>
      <c r="R8" s="177"/>
      <c r="S8" s="178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f>'G-2'!B10+'G-3'!B10</f>
        <v>127</v>
      </c>
      <c r="C10" s="46">
        <f>'G-2'!C10+'G-3'!C10</f>
        <v>408</v>
      </c>
      <c r="D10" s="46">
        <f>'G-2'!D10+'G-3'!D10</f>
        <v>14</v>
      </c>
      <c r="E10" s="46">
        <f>'G-2'!E10+'G-3'!E10</f>
        <v>2</v>
      </c>
      <c r="F10" s="6">
        <f t="shared" ref="F10:F22" si="0">B10*0.5+C10*1+D10*2+E10*2.5</f>
        <v>504.5</v>
      </c>
      <c r="G10" s="2"/>
      <c r="H10" s="19" t="s">
        <v>4</v>
      </c>
      <c r="I10" s="46">
        <f>'G-2'!I10+'G-3'!I10</f>
        <v>118</v>
      </c>
      <c r="J10" s="46">
        <f>'G-2'!J10+'G-3'!J10</f>
        <v>429</v>
      </c>
      <c r="K10" s="46">
        <f>'G-2'!K10+'G-3'!K10</f>
        <v>14</v>
      </c>
      <c r="L10" s="46">
        <f>'G-2'!L10+'G-3'!L10</f>
        <v>9</v>
      </c>
      <c r="M10" s="6">
        <f t="shared" ref="M10:M22" si="1">I10*0.5+J10*1+K10*2+L10*2.5</f>
        <v>538.5</v>
      </c>
      <c r="N10" s="9">
        <f>F20+F21+F22+M10</f>
        <v>2054.5</v>
      </c>
      <c r="O10" s="19" t="s">
        <v>43</v>
      </c>
      <c r="P10" s="46">
        <f>'G-2'!P10+'G-3'!P10</f>
        <v>124</v>
      </c>
      <c r="Q10" s="46">
        <f>'G-2'!Q10+'G-3'!Q10</f>
        <v>419</v>
      </c>
      <c r="R10" s="46">
        <f>'G-2'!R10+'G-3'!R10</f>
        <v>15</v>
      </c>
      <c r="S10" s="46">
        <f>'G-2'!S10+'G-3'!S10</f>
        <v>9</v>
      </c>
      <c r="T10" s="6">
        <f t="shared" ref="T10:T21" si="2">P10*0.5+Q10*1+R10*2+S10*2.5</f>
        <v>533.5</v>
      </c>
      <c r="U10" s="10"/>
      <c r="W10" s="1"/>
      <c r="X10" s="1"/>
      <c r="Y10" s="1"/>
      <c r="Z10" s="77"/>
      <c r="AA10" s="1"/>
      <c r="AB10" s="1"/>
    </row>
    <row r="11" spans="1:28" ht="24" customHeight="1" x14ac:dyDescent="0.2">
      <c r="A11" s="18" t="s">
        <v>14</v>
      </c>
      <c r="B11" s="46">
        <f>'G-2'!B11+'G-3'!B11</f>
        <v>126</v>
      </c>
      <c r="C11" s="46">
        <f>'G-2'!C11+'G-3'!C11</f>
        <v>387</v>
      </c>
      <c r="D11" s="46">
        <f>'G-2'!D11+'G-3'!D11</f>
        <v>18</v>
      </c>
      <c r="E11" s="46">
        <f>'G-2'!E11+'G-3'!E11</f>
        <v>2</v>
      </c>
      <c r="F11" s="6">
        <f t="shared" si="0"/>
        <v>491</v>
      </c>
      <c r="G11" s="2"/>
      <c r="H11" s="19" t="s">
        <v>5</v>
      </c>
      <c r="I11" s="46">
        <f>'G-2'!I11+'G-3'!I11</f>
        <v>114</v>
      </c>
      <c r="J11" s="46">
        <f>'G-2'!J11+'G-3'!J11</f>
        <v>372</v>
      </c>
      <c r="K11" s="46">
        <f>'G-2'!K11+'G-3'!K11</f>
        <v>12</v>
      </c>
      <c r="L11" s="46">
        <f>'G-2'!L11+'G-3'!L11</f>
        <v>12</v>
      </c>
      <c r="M11" s="6">
        <f t="shared" si="1"/>
        <v>483</v>
      </c>
      <c r="N11" s="9">
        <f>F21+F22+M10+M11</f>
        <v>2041</v>
      </c>
      <c r="O11" s="19" t="s">
        <v>44</v>
      </c>
      <c r="P11" s="46">
        <f>'G-2'!P11+'G-3'!P11</f>
        <v>117</v>
      </c>
      <c r="Q11" s="46">
        <f>'G-2'!Q11+'G-3'!Q11</f>
        <v>412</v>
      </c>
      <c r="R11" s="46">
        <f>'G-2'!R11+'G-3'!R11</f>
        <v>15</v>
      </c>
      <c r="S11" s="46">
        <f>'G-2'!S11+'G-3'!S11</f>
        <v>11</v>
      </c>
      <c r="T11" s="6">
        <f t="shared" si="2"/>
        <v>528</v>
      </c>
      <c r="U11" s="2"/>
      <c r="W11" s="1"/>
      <c r="X11" s="1"/>
      <c r="Y11" s="1"/>
      <c r="Z11" s="77"/>
      <c r="AA11" s="1"/>
      <c r="AB11" s="1"/>
    </row>
    <row r="12" spans="1:28" ht="24" customHeight="1" x14ac:dyDescent="0.2">
      <c r="A12" s="18" t="s">
        <v>17</v>
      </c>
      <c r="B12" s="46">
        <f>'G-2'!B12+'G-3'!B12</f>
        <v>123</v>
      </c>
      <c r="C12" s="46">
        <f>'G-2'!C12+'G-3'!C12</f>
        <v>348</v>
      </c>
      <c r="D12" s="46">
        <f>'G-2'!D12+'G-3'!D12</f>
        <v>17</v>
      </c>
      <c r="E12" s="46">
        <f>'G-2'!E12+'G-3'!E12</f>
        <v>5</v>
      </c>
      <c r="F12" s="6">
        <f t="shared" si="0"/>
        <v>456</v>
      </c>
      <c r="G12" s="2"/>
      <c r="H12" s="19" t="s">
        <v>6</v>
      </c>
      <c r="I12" s="46">
        <f>'G-2'!I12+'G-3'!I12</f>
        <v>103</v>
      </c>
      <c r="J12" s="46">
        <f>'G-2'!J12+'G-3'!J12</f>
        <v>437</v>
      </c>
      <c r="K12" s="46">
        <f>'G-2'!K12+'G-3'!K12</f>
        <v>12</v>
      </c>
      <c r="L12" s="46">
        <f>'G-2'!L12+'G-3'!L12</f>
        <v>10</v>
      </c>
      <c r="M12" s="6">
        <f t="shared" si="1"/>
        <v>537.5</v>
      </c>
      <c r="N12" s="2">
        <f>F22+M10+M11+M12</f>
        <v>2092</v>
      </c>
      <c r="O12" s="19" t="s">
        <v>32</v>
      </c>
      <c r="P12" s="46">
        <f>'G-2'!P12+'G-3'!P12</f>
        <v>130</v>
      </c>
      <c r="Q12" s="46">
        <f>'G-2'!Q12+'G-3'!Q12</f>
        <v>453</v>
      </c>
      <c r="R12" s="46">
        <f>'G-2'!R12+'G-3'!R12</f>
        <v>11</v>
      </c>
      <c r="S12" s="46">
        <f>'G-2'!S12+'G-3'!S12</f>
        <v>4</v>
      </c>
      <c r="T12" s="6">
        <f t="shared" si="2"/>
        <v>550</v>
      </c>
      <c r="U12" s="2"/>
      <c r="W12" s="1"/>
      <c r="X12" s="1"/>
      <c r="Y12" s="1"/>
      <c r="Z12" s="77"/>
      <c r="AA12" s="1"/>
      <c r="AB12" s="1"/>
    </row>
    <row r="13" spans="1:28" ht="24" customHeight="1" x14ac:dyDescent="0.2">
      <c r="A13" s="18" t="s">
        <v>19</v>
      </c>
      <c r="B13" s="46">
        <f>'G-2'!B13+'G-3'!B13</f>
        <v>108</v>
      </c>
      <c r="C13" s="46">
        <f>'G-2'!C13+'G-3'!C13</f>
        <v>348</v>
      </c>
      <c r="D13" s="46">
        <f>'G-2'!D13+'G-3'!D13</f>
        <v>21</v>
      </c>
      <c r="E13" s="46">
        <f>'G-2'!E13+'G-3'!E13</f>
        <v>5</v>
      </c>
      <c r="F13" s="6">
        <f t="shared" si="0"/>
        <v>456.5</v>
      </c>
      <c r="G13" s="2">
        <f t="shared" ref="G13:G19" si="3">F10+F11+F12+F13</f>
        <v>1908</v>
      </c>
      <c r="H13" s="19" t="s">
        <v>7</v>
      </c>
      <c r="I13" s="46">
        <f>'G-2'!I13+'G-3'!I13</f>
        <v>87</v>
      </c>
      <c r="J13" s="46">
        <f>'G-2'!J13+'G-3'!J13</f>
        <v>461</v>
      </c>
      <c r="K13" s="46">
        <f>'G-2'!K13+'G-3'!K13</f>
        <v>15</v>
      </c>
      <c r="L13" s="46">
        <f>'G-2'!L13+'G-3'!L13</f>
        <v>9</v>
      </c>
      <c r="M13" s="6">
        <f t="shared" si="1"/>
        <v>557</v>
      </c>
      <c r="N13" s="2">
        <f t="shared" ref="N13:N18" si="4">M10+M11+M12+M13</f>
        <v>2116</v>
      </c>
      <c r="O13" s="19" t="s">
        <v>33</v>
      </c>
      <c r="P13" s="46">
        <f>'G-2'!P13+'G-3'!P13</f>
        <v>115</v>
      </c>
      <c r="Q13" s="46">
        <f>'G-2'!Q13+'G-3'!Q13</f>
        <v>400</v>
      </c>
      <c r="R13" s="46">
        <f>'G-2'!R13+'G-3'!R13</f>
        <v>16</v>
      </c>
      <c r="S13" s="46">
        <f>'G-2'!S13+'G-3'!S13</f>
        <v>7</v>
      </c>
      <c r="T13" s="6">
        <f t="shared" si="2"/>
        <v>507</v>
      </c>
      <c r="U13" s="2">
        <f t="shared" ref="U13:U21" si="5">T10+T11+T12+T13</f>
        <v>2118.5</v>
      </c>
      <c r="W13" s="1"/>
      <c r="X13" s="77"/>
      <c r="Y13" s="1"/>
      <c r="Z13" s="77"/>
      <c r="AA13" s="1"/>
      <c r="AB13" s="77"/>
    </row>
    <row r="14" spans="1:28" ht="24" customHeight="1" x14ac:dyDescent="0.2">
      <c r="A14" s="18" t="s">
        <v>21</v>
      </c>
      <c r="B14" s="46">
        <f>'G-2'!B14+'G-3'!B14</f>
        <v>87</v>
      </c>
      <c r="C14" s="46">
        <f>'G-2'!C14+'G-3'!C14</f>
        <v>325</v>
      </c>
      <c r="D14" s="46">
        <f>'G-2'!D14+'G-3'!D14</f>
        <v>17</v>
      </c>
      <c r="E14" s="46">
        <f>'G-2'!E14+'G-3'!E14</f>
        <v>3</v>
      </c>
      <c r="F14" s="6">
        <f t="shared" si="0"/>
        <v>410</v>
      </c>
      <c r="G14" s="2">
        <f t="shared" si="3"/>
        <v>1813.5</v>
      </c>
      <c r="H14" s="19" t="s">
        <v>9</v>
      </c>
      <c r="I14" s="46">
        <f>'G-2'!I14+'G-3'!I14</f>
        <v>92</v>
      </c>
      <c r="J14" s="46">
        <f>'G-2'!J14+'G-3'!J14</f>
        <v>353</v>
      </c>
      <c r="K14" s="46">
        <f>'G-2'!K14+'G-3'!K14</f>
        <v>14</v>
      </c>
      <c r="L14" s="46">
        <f>'G-2'!L14+'G-3'!L14</f>
        <v>5</v>
      </c>
      <c r="M14" s="6">
        <f t="shared" si="1"/>
        <v>439.5</v>
      </c>
      <c r="N14" s="2">
        <f t="shared" si="4"/>
        <v>2017</v>
      </c>
      <c r="O14" s="19" t="s">
        <v>29</v>
      </c>
      <c r="P14" s="46">
        <f>'G-2'!P14+'G-3'!P14</f>
        <v>124</v>
      </c>
      <c r="Q14" s="46">
        <f>'G-2'!Q14+'G-3'!Q14</f>
        <v>389</v>
      </c>
      <c r="R14" s="46">
        <f>'G-2'!R14+'G-3'!R14</f>
        <v>10</v>
      </c>
      <c r="S14" s="46">
        <f>'G-2'!S14+'G-3'!S14</f>
        <v>9</v>
      </c>
      <c r="T14" s="6">
        <f t="shared" si="2"/>
        <v>493.5</v>
      </c>
      <c r="U14" s="2">
        <f t="shared" si="5"/>
        <v>2078.5</v>
      </c>
      <c r="W14" s="1"/>
      <c r="X14" s="77"/>
      <c r="Y14" s="1"/>
      <c r="Z14" s="77"/>
      <c r="AA14" s="1"/>
      <c r="AB14" s="77"/>
    </row>
    <row r="15" spans="1:28" ht="24" customHeight="1" x14ac:dyDescent="0.2">
      <c r="A15" s="18" t="s">
        <v>23</v>
      </c>
      <c r="B15" s="46">
        <f>'G-2'!B15+'G-3'!B15</f>
        <v>103</v>
      </c>
      <c r="C15" s="46">
        <f>'G-2'!C15+'G-3'!C15</f>
        <v>323</v>
      </c>
      <c r="D15" s="46">
        <f>'G-2'!D15+'G-3'!D15</f>
        <v>17</v>
      </c>
      <c r="E15" s="46">
        <f>'G-2'!E15+'G-3'!E15</f>
        <v>4</v>
      </c>
      <c r="F15" s="6">
        <f t="shared" si="0"/>
        <v>418.5</v>
      </c>
      <c r="G15" s="2">
        <f t="shared" si="3"/>
        <v>1741</v>
      </c>
      <c r="H15" s="19" t="s">
        <v>12</v>
      </c>
      <c r="I15" s="46">
        <f>'G-2'!I15+'G-3'!I15</f>
        <v>90</v>
      </c>
      <c r="J15" s="46">
        <f>'G-2'!J15+'G-3'!J15</f>
        <v>333</v>
      </c>
      <c r="K15" s="46">
        <f>'G-2'!K15+'G-3'!K15</f>
        <v>14</v>
      </c>
      <c r="L15" s="46">
        <f>'G-2'!L15+'G-3'!L15</f>
        <v>5</v>
      </c>
      <c r="M15" s="6">
        <f t="shared" si="1"/>
        <v>418.5</v>
      </c>
      <c r="N15" s="2">
        <f t="shared" si="4"/>
        <v>1952.5</v>
      </c>
      <c r="O15" s="18" t="s">
        <v>30</v>
      </c>
      <c r="P15" s="46">
        <f>'G-2'!P15+'G-3'!P15</f>
        <v>112</v>
      </c>
      <c r="Q15" s="46">
        <f>'G-2'!Q15+'G-3'!Q15</f>
        <v>389</v>
      </c>
      <c r="R15" s="46">
        <f>'G-2'!R15+'G-3'!R15</f>
        <v>15</v>
      </c>
      <c r="S15" s="46">
        <f>'G-2'!S15+'G-3'!S15</f>
        <v>4</v>
      </c>
      <c r="T15" s="6">
        <f t="shared" si="2"/>
        <v>485</v>
      </c>
      <c r="U15" s="2">
        <f t="shared" si="5"/>
        <v>2035.5</v>
      </c>
      <c r="W15" s="1"/>
      <c r="X15" s="77"/>
      <c r="Y15" s="1"/>
      <c r="Z15" s="77"/>
      <c r="AA15" s="1"/>
      <c r="AB15" s="77"/>
    </row>
    <row r="16" spans="1:28" ht="24" customHeight="1" x14ac:dyDescent="0.2">
      <c r="A16" s="18" t="s">
        <v>39</v>
      </c>
      <c r="B16" s="46">
        <f>'G-2'!B16+'G-3'!B16</f>
        <v>111</v>
      </c>
      <c r="C16" s="46">
        <f>'G-2'!C16+'G-3'!C16</f>
        <v>385</v>
      </c>
      <c r="D16" s="46">
        <f>'G-2'!D16+'G-3'!D16</f>
        <v>18</v>
      </c>
      <c r="E16" s="46">
        <f>'G-2'!E16+'G-3'!E16</f>
        <v>7</v>
      </c>
      <c r="F16" s="6">
        <f t="shared" si="0"/>
        <v>494</v>
      </c>
      <c r="G16" s="2">
        <f t="shared" si="3"/>
        <v>1779</v>
      </c>
      <c r="H16" s="19" t="s">
        <v>15</v>
      </c>
      <c r="I16" s="46">
        <f>'G-2'!I16+'G-3'!I16</f>
        <v>85</v>
      </c>
      <c r="J16" s="46">
        <f>'G-2'!J16+'G-3'!J16</f>
        <v>326</v>
      </c>
      <c r="K16" s="46">
        <f>'G-2'!K16+'G-3'!K16</f>
        <v>13</v>
      </c>
      <c r="L16" s="46">
        <f>'G-2'!L16+'G-3'!L16</f>
        <v>8</v>
      </c>
      <c r="M16" s="6">
        <f t="shared" si="1"/>
        <v>414.5</v>
      </c>
      <c r="N16" s="2">
        <f t="shared" si="4"/>
        <v>1829.5</v>
      </c>
      <c r="O16" s="19" t="s">
        <v>8</v>
      </c>
      <c r="P16" s="46">
        <f>'G-2'!P16+'G-3'!P16</f>
        <v>106</v>
      </c>
      <c r="Q16" s="46">
        <f>'G-2'!Q16+'G-3'!Q16</f>
        <v>360</v>
      </c>
      <c r="R16" s="46">
        <f>'G-2'!R16+'G-3'!R16</f>
        <v>17</v>
      </c>
      <c r="S16" s="46">
        <f>'G-2'!S16+'G-3'!S16</f>
        <v>8</v>
      </c>
      <c r="T16" s="6">
        <f t="shared" si="2"/>
        <v>467</v>
      </c>
      <c r="U16" s="2">
        <f t="shared" si="5"/>
        <v>1952.5</v>
      </c>
      <c r="W16" s="1"/>
      <c r="X16" s="77"/>
      <c r="Y16" s="1"/>
      <c r="Z16" s="77"/>
      <c r="AA16" s="1"/>
      <c r="AB16" s="77"/>
    </row>
    <row r="17" spans="1:28" ht="24" customHeight="1" x14ac:dyDescent="0.2">
      <c r="A17" s="18" t="s">
        <v>40</v>
      </c>
      <c r="B17" s="46">
        <f>'G-2'!B17+'G-3'!B17</f>
        <v>110</v>
      </c>
      <c r="C17" s="46">
        <f>'G-2'!C17+'G-3'!C17</f>
        <v>355</v>
      </c>
      <c r="D17" s="46">
        <f>'G-2'!D17+'G-3'!D17</f>
        <v>16</v>
      </c>
      <c r="E17" s="46">
        <f>'G-2'!E17+'G-3'!E17</f>
        <v>4</v>
      </c>
      <c r="F17" s="6">
        <f t="shared" si="0"/>
        <v>452</v>
      </c>
      <c r="G17" s="2">
        <f t="shared" si="3"/>
        <v>1774.5</v>
      </c>
      <c r="H17" s="19" t="s">
        <v>18</v>
      </c>
      <c r="I17" s="46">
        <f>'G-2'!I17+'G-3'!I17</f>
        <v>78</v>
      </c>
      <c r="J17" s="46">
        <f>'G-2'!J17+'G-3'!J17</f>
        <v>322</v>
      </c>
      <c r="K17" s="46">
        <f>'G-2'!K17+'G-3'!K17</f>
        <v>14</v>
      </c>
      <c r="L17" s="46">
        <f>'G-2'!L17+'G-3'!L17</f>
        <v>4</v>
      </c>
      <c r="M17" s="6">
        <f t="shared" si="1"/>
        <v>399</v>
      </c>
      <c r="N17" s="2">
        <f t="shared" si="4"/>
        <v>1671.5</v>
      </c>
      <c r="O17" s="19" t="s">
        <v>10</v>
      </c>
      <c r="P17" s="46">
        <f>'G-2'!P17+'G-3'!P17</f>
        <v>85</v>
      </c>
      <c r="Q17" s="46">
        <f>'G-2'!Q17+'G-3'!Q17</f>
        <v>353</v>
      </c>
      <c r="R17" s="46">
        <f>'G-2'!R17+'G-3'!R17</f>
        <v>14</v>
      </c>
      <c r="S17" s="46">
        <f>'G-2'!S17+'G-3'!S17</f>
        <v>5</v>
      </c>
      <c r="T17" s="6">
        <f t="shared" si="2"/>
        <v>436</v>
      </c>
      <c r="U17" s="2">
        <f t="shared" si="5"/>
        <v>1881.5</v>
      </c>
      <c r="W17" s="1"/>
      <c r="X17" s="77"/>
      <c r="Y17" s="1"/>
      <c r="Z17" s="77"/>
      <c r="AA17" s="1"/>
      <c r="AB17" s="77"/>
    </row>
    <row r="18" spans="1:28" ht="24" customHeight="1" x14ac:dyDescent="0.2">
      <c r="A18" s="18" t="s">
        <v>41</v>
      </c>
      <c r="B18" s="46">
        <f>'G-2'!B18+'G-3'!B18</f>
        <v>110</v>
      </c>
      <c r="C18" s="46">
        <f>'G-2'!C18+'G-3'!C18</f>
        <v>386</v>
      </c>
      <c r="D18" s="46">
        <f>'G-2'!D18+'G-3'!D18</f>
        <v>18</v>
      </c>
      <c r="E18" s="46">
        <f>'G-2'!E18+'G-3'!E18</f>
        <v>10</v>
      </c>
      <c r="F18" s="6">
        <f t="shared" si="0"/>
        <v>502</v>
      </c>
      <c r="G18" s="2">
        <f t="shared" si="3"/>
        <v>1866.5</v>
      </c>
      <c r="H18" s="19" t="s">
        <v>20</v>
      </c>
      <c r="I18" s="46">
        <f>'G-2'!I18+'G-3'!I18</f>
        <v>88</v>
      </c>
      <c r="J18" s="46">
        <f>'G-2'!J18+'G-3'!J18</f>
        <v>429</v>
      </c>
      <c r="K18" s="46">
        <f>'G-2'!K18+'G-3'!K18</f>
        <v>13</v>
      </c>
      <c r="L18" s="46">
        <f>'G-2'!L18+'G-3'!L18</f>
        <v>9</v>
      </c>
      <c r="M18" s="6">
        <f t="shared" si="1"/>
        <v>521.5</v>
      </c>
      <c r="N18" s="2">
        <f t="shared" si="4"/>
        <v>1753.5</v>
      </c>
      <c r="O18" s="19" t="s">
        <v>13</v>
      </c>
      <c r="P18" s="46">
        <f>'G-2'!P18+'G-3'!P18</f>
        <v>85</v>
      </c>
      <c r="Q18" s="46">
        <f>'G-2'!Q18+'G-3'!Q18</f>
        <v>356</v>
      </c>
      <c r="R18" s="46">
        <f>'G-2'!R18+'G-3'!R18</f>
        <v>17</v>
      </c>
      <c r="S18" s="46">
        <f>'G-2'!S18+'G-3'!S18</f>
        <v>7</v>
      </c>
      <c r="T18" s="6">
        <f t="shared" si="2"/>
        <v>450</v>
      </c>
      <c r="U18" s="2">
        <f t="shared" si="5"/>
        <v>1838</v>
      </c>
      <c r="W18" s="1"/>
      <c r="X18" s="77"/>
      <c r="Y18" s="1"/>
      <c r="Z18" s="77"/>
      <c r="AA18" s="1"/>
      <c r="AB18" s="77"/>
    </row>
    <row r="19" spans="1:28" ht="24" customHeight="1" thickBot="1" x14ac:dyDescent="0.25">
      <c r="A19" s="21" t="s">
        <v>42</v>
      </c>
      <c r="B19" s="47">
        <f>'G-2'!B19+'G-3'!B19</f>
        <v>125</v>
      </c>
      <c r="C19" s="47">
        <f>'G-2'!C19+'G-3'!C19</f>
        <v>403</v>
      </c>
      <c r="D19" s="47">
        <f>'G-2'!D19+'G-3'!D19</f>
        <v>23</v>
      </c>
      <c r="E19" s="47">
        <f>'G-2'!E19+'G-3'!E19</f>
        <v>9</v>
      </c>
      <c r="F19" s="7">
        <f t="shared" si="0"/>
        <v>534</v>
      </c>
      <c r="G19" s="3">
        <f t="shared" si="3"/>
        <v>1982</v>
      </c>
      <c r="H19" s="20" t="s">
        <v>22</v>
      </c>
      <c r="I19" s="46">
        <f>'G-2'!I19+'G-3'!I19</f>
        <v>97</v>
      </c>
      <c r="J19" s="46">
        <f>'G-2'!J19+'G-3'!J19</f>
        <v>445</v>
      </c>
      <c r="K19" s="46">
        <f>'G-2'!K19+'G-3'!K19</f>
        <v>18</v>
      </c>
      <c r="L19" s="46">
        <f>'G-2'!L19+'G-3'!L19</f>
        <v>6</v>
      </c>
      <c r="M19" s="6">
        <f t="shared" si="1"/>
        <v>544.5</v>
      </c>
      <c r="N19" s="2">
        <f>M16+M17+M18+M19</f>
        <v>1879.5</v>
      </c>
      <c r="O19" s="19" t="s">
        <v>16</v>
      </c>
      <c r="P19" s="46">
        <f>'G-2'!P19+'G-3'!P19</f>
        <v>77</v>
      </c>
      <c r="Q19" s="46">
        <f>'G-2'!Q19+'G-3'!Q19</f>
        <v>318</v>
      </c>
      <c r="R19" s="46">
        <f>'G-2'!R19+'G-3'!R19</f>
        <v>16</v>
      </c>
      <c r="S19" s="46">
        <f>'G-2'!S19+'G-3'!S19</f>
        <v>5</v>
      </c>
      <c r="T19" s="6">
        <f t="shared" si="2"/>
        <v>401</v>
      </c>
      <c r="U19" s="2">
        <f t="shared" si="5"/>
        <v>1754</v>
      </c>
      <c r="W19" s="1"/>
      <c r="X19" s="77"/>
      <c r="Y19" s="1"/>
      <c r="Z19" s="77"/>
      <c r="AA19" s="1"/>
      <c r="AB19" s="77"/>
    </row>
    <row r="20" spans="1:28" ht="24" customHeight="1" x14ac:dyDescent="0.2">
      <c r="A20" s="19" t="s">
        <v>27</v>
      </c>
      <c r="B20" s="45">
        <f>'G-2'!B20+'G-3'!B20</f>
        <v>110</v>
      </c>
      <c r="C20" s="45">
        <f>'G-2'!C20+'G-3'!C20</f>
        <v>392</v>
      </c>
      <c r="D20" s="45">
        <f>'G-2'!D20+'G-3'!D20</f>
        <v>16</v>
      </c>
      <c r="E20" s="45">
        <f>'G-2'!E20+'G-3'!E20</f>
        <v>7</v>
      </c>
      <c r="F20" s="8">
        <f t="shared" si="0"/>
        <v>496.5</v>
      </c>
      <c r="G20" s="35"/>
      <c r="H20" s="19" t="s">
        <v>24</v>
      </c>
      <c r="I20" s="46">
        <f>'G-2'!I20+'G-3'!I20</f>
        <v>123</v>
      </c>
      <c r="J20" s="46">
        <f>'G-2'!J20+'G-3'!J20</f>
        <v>426</v>
      </c>
      <c r="K20" s="46">
        <f>'G-2'!K20+'G-3'!K20</f>
        <v>11</v>
      </c>
      <c r="L20" s="46">
        <f>'G-2'!L20+'G-3'!L20</f>
        <v>3</v>
      </c>
      <c r="M20" s="8">
        <f t="shared" si="1"/>
        <v>517</v>
      </c>
      <c r="N20" s="2">
        <f>M17+M18+M19+M20</f>
        <v>1982</v>
      </c>
      <c r="O20" s="19" t="s">
        <v>45</v>
      </c>
      <c r="P20" s="46">
        <f>'G-2'!P20+'G-3'!P20</f>
        <v>76</v>
      </c>
      <c r="Q20" s="46">
        <f>'G-2'!Q20+'G-3'!Q20</f>
        <v>304</v>
      </c>
      <c r="R20" s="46">
        <f>'G-2'!R20+'G-3'!R20</f>
        <v>13</v>
      </c>
      <c r="S20" s="46">
        <f>'G-2'!S20+'G-3'!S20</f>
        <v>5</v>
      </c>
      <c r="T20" s="8">
        <f t="shared" si="2"/>
        <v>380.5</v>
      </c>
      <c r="U20" s="2">
        <f t="shared" si="5"/>
        <v>1667.5</v>
      </c>
      <c r="W20" s="1"/>
      <c r="X20" s="1"/>
      <c r="Y20" s="1"/>
      <c r="Z20" s="77"/>
      <c r="AA20" s="1"/>
      <c r="AB20" s="77"/>
    </row>
    <row r="21" spans="1:28" ht="24" customHeight="1" thickBot="1" x14ac:dyDescent="0.25">
      <c r="A21" s="19" t="s">
        <v>28</v>
      </c>
      <c r="B21" s="45">
        <f>'G-2'!B21+'G-3'!B21</f>
        <v>126</v>
      </c>
      <c r="C21" s="45">
        <f>'G-2'!C21+'G-3'!C21</f>
        <v>370</v>
      </c>
      <c r="D21" s="45">
        <f>'G-2'!D21+'G-3'!D21</f>
        <v>13</v>
      </c>
      <c r="E21" s="45">
        <f>'G-2'!E21+'G-3'!E21</f>
        <v>11</v>
      </c>
      <c r="F21" s="6">
        <f t="shared" si="0"/>
        <v>486.5</v>
      </c>
      <c r="G21" s="36"/>
      <c r="H21" s="20" t="s">
        <v>25</v>
      </c>
      <c r="I21" s="46">
        <f>'G-2'!I21+'G-3'!I21</f>
        <v>121</v>
      </c>
      <c r="J21" s="46">
        <f>'G-2'!J21+'G-3'!J21</f>
        <v>423</v>
      </c>
      <c r="K21" s="46">
        <f>'G-2'!K21+'G-3'!K21</f>
        <v>14</v>
      </c>
      <c r="L21" s="46">
        <f>'G-2'!L21+'G-3'!L21</f>
        <v>5</v>
      </c>
      <c r="M21" s="6">
        <f t="shared" si="1"/>
        <v>524</v>
      </c>
      <c r="N21" s="2">
        <f>M18+M19+M20+M21</f>
        <v>2107</v>
      </c>
      <c r="O21" s="21" t="s">
        <v>46</v>
      </c>
      <c r="P21" s="47">
        <f>'G-2'!P21+'G-3'!P21</f>
        <v>72</v>
      </c>
      <c r="Q21" s="47">
        <f>'G-2'!Q21+'G-3'!Q21</f>
        <v>295</v>
      </c>
      <c r="R21" s="47">
        <f>'G-2'!R21+'G-3'!R21</f>
        <v>13</v>
      </c>
      <c r="S21" s="47">
        <f>'G-2'!S21+'G-3'!S21</f>
        <v>3</v>
      </c>
      <c r="T21" s="7">
        <f t="shared" si="2"/>
        <v>364.5</v>
      </c>
      <c r="U21" s="3">
        <f t="shared" si="5"/>
        <v>1596</v>
      </c>
      <c r="W21" s="1"/>
      <c r="X21" s="1"/>
      <c r="Y21" s="1"/>
      <c r="Z21" s="77"/>
      <c r="AA21" s="1"/>
      <c r="AB21" s="77"/>
    </row>
    <row r="22" spans="1:28" ht="24" customHeight="1" thickBot="1" x14ac:dyDescent="0.25">
      <c r="A22" s="19" t="s">
        <v>1</v>
      </c>
      <c r="B22" s="45">
        <f>'G-2'!B22+'G-3'!B22</f>
        <v>125</v>
      </c>
      <c r="C22" s="45">
        <f>'G-2'!C22+'G-3'!C22</f>
        <v>432</v>
      </c>
      <c r="D22" s="45">
        <f>'G-2'!D22+'G-3'!D22</f>
        <v>13</v>
      </c>
      <c r="E22" s="45">
        <f>'G-2'!E22+'G-3'!E22</f>
        <v>5</v>
      </c>
      <c r="F22" s="6">
        <f t="shared" si="0"/>
        <v>533</v>
      </c>
      <c r="G22" s="2"/>
      <c r="H22" s="21" t="s">
        <v>26</v>
      </c>
      <c r="I22" s="46">
        <f>'G-2'!I22+'G-3'!I22</f>
        <v>142</v>
      </c>
      <c r="J22" s="46">
        <f>'G-2'!J22+'G-3'!J22</f>
        <v>402</v>
      </c>
      <c r="K22" s="46">
        <f>'G-2'!K22+'G-3'!K22</f>
        <v>13</v>
      </c>
      <c r="L22" s="46">
        <f>'G-2'!L22+'G-3'!L22</f>
        <v>7</v>
      </c>
      <c r="M22" s="6">
        <f t="shared" si="1"/>
        <v>516.5</v>
      </c>
      <c r="N22" s="3">
        <f>M19+M20+M21+M22</f>
        <v>2102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77"/>
      <c r="AA22" s="1"/>
      <c r="AB22" s="77"/>
    </row>
    <row r="23" spans="1:28" ht="13.5" customHeight="1" x14ac:dyDescent="0.2">
      <c r="A23" s="182" t="s">
        <v>47</v>
      </c>
      <c r="B23" s="183"/>
      <c r="C23" s="186" t="s">
        <v>50</v>
      </c>
      <c r="D23" s="187"/>
      <c r="E23" s="187"/>
      <c r="F23" s="188"/>
      <c r="G23" s="80">
        <f>MAX(G13:G19)</f>
        <v>1982</v>
      </c>
      <c r="H23" s="190" t="s">
        <v>48</v>
      </c>
      <c r="I23" s="191"/>
      <c r="J23" s="192" t="s">
        <v>50</v>
      </c>
      <c r="K23" s="193"/>
      <c r="L23" s="193"/>
      <c r="M23" s="194"/>
      <c r="N23" s="81">
        <f>MAX(N10:N22)</f>
        <v>2116</v>
      </c>
      <c r="O23" s="182" t="s">
        <v>49</v>
      </c>
      <c r="P23" s="183"/>
      <c r="Q23" s="186" t="s">
        <v>50</v>
      </c>
      <c r="R23" s="187"/>
      <c r="S23" s="187"/>
      <c r="T23" s="188"/>
      <c r="U23" s="80">
        <f>MAX(U13:U21)</f>
        <v>2118.5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78" t="s">
        <v>62</v>
      </c>
      <c r="D24" s="82"/>
      <c r="E24" s="82"/>
      <c r="F24" s="83" t="s">
        <v>122</v>
      </c>
      <c r="G24" s="84"/>
      <c r="H24" s="184"/>
      <c r="I24" s="185"/>
      <c r="J24" s="78" t="s">
        <v>62</v>
      </c>
      <c r="K24" s="82"/>
      <c r="L24" s="82"/>
      <c r="M24" s="83" t="s">
        <v>123</v>
      </c>
      <c r="N24" s="84"/>
      <c r="O24" s="184"/>
      <c r="P24" s="185"/>
      <c r="Q24" s="78" t="s">
        <v>62</v>
      </c>
      <c r="R24" s="82"/>
      <c r="S24" s="82"/>
      <c r="T24" s="83" t="s">
        <v>126</v>
      </c>
      <c r="U24" s="84"/>
      <c r="W24" s="1"/>
      <c r="X24" s="1"/>
      <c r="Y24" s="87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4" workbookViewId="0">
      <selection activeCell="N26" sqref="N2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1" t="s">
        <v>31</v>
      </c>
      <c r="B1" s="101"/>
      <c r="C1" s="101"/>
      <c r="D1" s="101"/>
      <c r="E1" s="101"/>
      <c r="F1" s="102"/>
      <c r="G1" s="102"/>
      <c r="H1" s="102"/>
      <c r="I1" s="102"/>
      <c r="J1" s="102"/>
    </row>
    <row r="2" spans="1:10" ht="18.75" x14ac:dyDescent="0.2">
      <c r="A2" s="226" t="s">
        <v>80</v>
      </c>
      <c r="B2" s="226"/>
      <c r="C2" s="226"/>
      <c r="D2" s="226"/>
      <c r="E2" s="226"/>
      <c r="F2" s="226"/>
      <c r="G2" s="226"/>
      <c r="H2" s="226"/>
      <c r="I2" s="226"/>
      <c r="J2" s="226"/>
    </row>
    <row r="3" spans="1:10" ht="15" x14ac:dyDescent="0.2">
      <c r="A3" s="103"/>
      <c r="B3" s="103"/>
      <c r="C3" s="102"/>
      <c r="D3" s="102"/>
      <c r="E3" s="102"/>
      <c r="F3" s="102"/>
      <c r="G3" s="102"/>
      <c r="H3" s="102"/>
      <c r="I3" s="104"/>
      <c r="J3" s="105"/>
    </row>
    <row r="4" spans="1:10" x14ac:dyDescent="0.2">
      <c r="A4" s="227" t="s">
        <v>81</v>
      </c>
      <c r="B4" s="227"/>
      <c r="C4" s="228" t="s">
        <v>60</v>
      </c>
      <c r="D4" s="228"/>
      <c r="E4" s="228"/>
      <c r="F4" s="106"/>
      <c r="G4" s="102"/>
      <c r="H4" s="102"/>
      <c r="I4" s="102"/>
      <c r="J4" s="102"/>
    </row>
    <row r="5" spans="1:10" x14ac:dyDescent="0.2">
      <c r="A5" s="167" t="s">
        <v>56</v>
      </c>
      <c r="B5" s="167"/>
      <c r="C5" s="229" t="str">
        <f>'G-2'!D5</f>
        <v>CALLE 79 X CARRERA 51B</v>
      </c>
      <c r="D5" s="229"/>
      <c r="E5" s="229"/>
      <c r="F5" s="107"/>
      <c r="G5" s="108"/>
      <c r="H5" s="99" t="s">
        <v>53</v>
      </c>
      <c r="I5" s="230">
        <f>'G-2'!L5</f>
        <v>0</v>
      </c>
      <c r="J5" s="230"/>
    </row>
    <row r="6" spans="1:10" x14ac:dyDescent="0.2">
      <c r="A6" s="167" t="s">
        <v>82</v>
      </c>
      <c r="B6" s="167"/>
      <c r="C6" s="231" t="s">
        <v>124</v>
      </c>
      <c r="D6" s="231"/>
      <c r="E6" s="231"/>
      <c r="F6" s="107"/>
      <c r="G6" s="108"/>
      <c r="H6" s="99" t="s">
        <v>58</v>
      </c>
      <c r="I6" s="232">
        <f>'G-2'!S6</f>
        <v>42538</v>
      </c>
      <c r="J6" s="232"/>
    </row>
    <row r="7" spans="1:10" x14ac:dyDescent="0.2">
      <c r="A7" s="109"/>
      <c r="B7" s="109"/>
      <c r="C7" s="233"/>
      <c r="D7" s="233"/>
      <c r="E7" s="233"/>
      <c r="F7" s="233"/>
      <c r="G7" s="106"/>
      <c r="H7" s="110"/>
      <c r="I7" s="111"/>
      <c r="J7" s="102"/>
    </row>
    <row r="8" spans="1:10" x14ac:dyDescent="0.2">
      <c r="A8" s="234" t="s">
        <v>83</v>
      </c>
      <c r="B8" s="236" t="s">
        <v>84</v>
      </c>
      <c r="C8" s="234" t="s">
        <v>85</v>
      </c>
      <c r="D8" s="236" t="s">
        <v>86</v>
      </c>
      <c r="E8" s="112" t="s">
        <v>87</v>
      </c>
      <c r="F8" s="113" t="s">
        <v>88</v>
      </c>
      <c r="G8" s="114" t="s">
        <v>89</v>
      </c>
      <c r="H8" s="113" t="s">
        <v>90</v>
      </c>
      <c r="I8" s="238" t="s">
        <v>91</v>
      </c>
      <c r="J8" s="240" t="s">
        <v>92</v>
      </c>
    </row>
    <row r="9" spans="1:10" x14ac:dyDescent="0.2">
      <c r="A9" s="235"/>
      <c r="B9" s="237"/>
      <c r="C9" s="235"/>
      <c r="D9" s="237"/>
      <c r="E9" s="115" t="s">
        <v>52</v>
      </c>
      <c r="F9" s="116" t="s">
        <v>0</v>
      </c>
      <c r="G9" s="117" t="s">
        <v>2</v>
      </c>
      <c r="H9" s="116" t="s">
        <v>3</v>
      </c>
      <c r="I9" s="239"/>
      <c r="J9" s="241"/>
    </row>
    <row r="10" spans="1:10" x14ac:dyDescent="0.2">
      <c r="A10" s="242" t="s">
        <v>93</v>
      </c>
      <c r="B10" s="245"/>
      <c r="C10" s="118"/>
      <c r="D10" s="119" t="s">
        <v>94</v>
      </c>
      <c r="E10" s="153">
        <v>0</v>
      </c>
      <c r="F10" s="153">
        <v>0</v>
      </c>
      <c r="G10" s="153">
        <v>0</v>
      </c>
      <c r="H10" s="153">
        <v>0</v>
      </c>
      <c r="I10" s="72">
        <f>E10*0.5+F10+G10*2+H10*2.5</f>
        <v>0</v>
      </c>
      <c r="J10" s="120" t="str">
        <f>IF(I10=0,"0,00",I10/SUM(I10:I12)*100)</f>
        <v>0,00</v>
      </c>
    </row>
    <row r="11" spans="1:10" x14ac:dyDescent="0.2">
      <c r="A11" s="243"/>
      <c r="B11" s="246"/>
      <c r="C11" s="118" t="s">
        <v>95</v>
      </c>
      <c r="D11" s="121" t="s">
        <v>96</v>
      </c>
      <c r="E11" s="155">
        <v>0</v>
      </c>
      <c r="F11" s="155">
        <v>0</v>
      </c>
      <c r="G11" s="155">
        <v>0</v>
      </c>
      <c r="H11" s="155">
        <v>0</v>
      </c>
      <c r="I11" s="122">
        <f t="shared" ref="I11:I45" si="0">E11*0.5+F11+G11*2+H11*2.5</f>
        <v>0</v>
      </c>
      <c r="J11" s="123" t="str">
        <f>IF(I11=0,"0,00",I11/SUM(I10:I12)*100)</f>
        <v>0,00</v>
      </c>
    </row>
    <row r="12" spans="1:10" x14ac:dyDescent="0.2">
      <c r="A12" s="243"/>
      <c r="B12" s="246"/>
      <c r="C12" s="124" t="s">
        <v>106</v>
      </c>
      <c r="D12" s="125" t="s">
        <v>97</v>
      </c>
      <c r="E12" s="154">
        <v>0</v>
      </c>
      <c r="F12" s="154">
        <v>0</v>
      </c>
      <c r="G12" s="154">
        <v>0</v>
      </c>
      <c r="H12" s="154">
        <v>0</v>
      </c>
      <c r="I12" s="126">
        <f t="shared" si="0"/>
        <v>0</v>
      </c>
      <c r="J12" s="127" t="str">
        <f>IF(I12=0,"0,00",I12/SUM(I10:I12)*100)</f>
        <v>0,00</v>
      </c>
    </row>
    <row r="13" spans="1:10" x14ac:dyDescent="0.2">
      <c r="A13" s="243"/>
      <c r="B13" s="246"/>
      <c r="C13" s="128"/>
      <c r="D13" s="119" t="s">
        <v>94</v>
      </c>
      <c r="E13" s="153">
        <v>0</v>
      </c>
      <c r="F13" s="153">
        <v>0</v>
      </c>
      <c r="G13" s="153">
        <v>0</v>
      </c>
      <c r="H13" s="153">
        <v>0</v>
      </c>
      <c r="I13" s="72">
        <f t="shared" si="0"/>
        <v>0</v>
      </c>
      <c r="J13" s="120" t="str">
        <f>IF(I13=0,"0,00",I13/SUM(I13:I15)*100)</f>
        <v>0,00</v>
      </c>
    </row>
    <row r="14" spans="1:10" x14ac:dyDescent="0.2">
      <c r="A14" s="243"/>
      <c r="B14" s="246"/>
      <c r="C14" s="118" t="s">
        <v>98</v>
      </c>
      <c r="D14" s="121" t="s">
        <v>96</v>
      </c>
      <c r="E14" s="155">
        <v>0</v>
      </c>
      <c r="F14" s="155">
        <v>0</v>
      </c>
      <c r="G14" s="155">
        <v>0</v>
      </c>
      <c r="H14" s="155">
        <v>0</v>
      </c>
      <c r="I14" s="122">
        <f t="shared" si="0"/>
        <v>0</v>
      </c>
      <c r="J14" s="123" t="str">
        <f>IF(I14=0,"0,00",I14/SUM(I13:I15)*100)</f>
        <v>0,00</v>
      </c>
    </row>
    <row r="15" spans="1:10" x14ac:dyDescent="0.2">
      <c r="A15" s="243"/>
      <c r="B15" s="246"/>
      <c r="C15" s="124" t="s">
        <v>107</v>
      </c>
      <c r="D15" s="125" t="s">
        <v>97</v>
      </c>
      <c r="E15" s="154">
        <v>0</v>
      </c>
      <c r="F15" s="154">
        <v>0</v>
      </c>
      <c r="G15" s="154">
        <v>0</v>
      </c>
      <c r="H15" s="154">
        <v>0</v>
      </c>
      <c r="I15" s="126">
        <f t="shared" si="0"/>
        <v>0</v>
      </c>
      <c r="J15" s="127" t="str">
        <f>IF(I15=0,"0,00",I15/SUM(I13:I15)*100)</f>
        <v>0,00</v>
      </c>
    </row>
    <row r="16" spans="1:10" x14ac:dyDescent="0.2">
      <c r="A16" s="243"/>
      <c r="B16" s="246"/>
      <c r="C16" s="128"/>
      <c r="D16" s="119" t="s">
        <v>94</v>
      </c>
      <c r="E16" s="153">
        <v>0</v>
      </c>
      <c r="F16" s="153">
        <v>0</v>
      </c>
      <c r="G16" s="153">
        <v>0</v>
      </c>
      <c r="H16" s="153">
        <v>0</v>
      </c>
      <c r="I16" s="72">
        <f t="shared" si="0"/>
        <v>0</v>
      </c>
      <c r="J16" s="120" t="str">
        <f>IF(I16=0,"0,00",I16/SUM(I16:I18)*100)</f>
        <v>0,00</v>
      </c>
    </row>
    <row r="17" spans="1:10" x14ac:dyDescent="0.2">
      <c r="A17" s="243"/>
      <c r="B17" s="246"/>
      <c r="C17" s="118" t="s">
        <v>99</v>
      </c>
      <c r="D17" s="121" t="s">
        <v>96</v>
      </c>
      <c r="E17" s="155">
        <v>0</v>
      </c>
      <c r="F17" s="155">
        <v>0</v>
      </c>
      <c r="G17" s="155">
        <v>0</v>
      </c>
      <c r="H17" s="155">
        <v>0</v>
      </c>
      <c r="I17" s="122">
        <f t="shared" si="0"/>
        <v>0</v>
      </c>
      <c r="J17" s="123" t="str">
        <f>IF(I17=0,"0,00",I17/SUM(I16:I18)*100)</f>
        <v>0,00</v>
      </c>
    </row>
    <row r="18" spans="1:10" x14ac:dyDescent="0.2">
      <c r="A18" s="244"/>
      <c r="B18" s="247"/>
      <c r="C18" s="129" t="s">
        <v>108</v>
      </c>
      <c r="D18" s="125" t="s">
        <v>97</v>
      </c>
      <c r="E18" s="154">
        <v>0</v>
      </c>
      <c r="F18" s="154">
        <v>0</v>
      </c>
      <c r="G18" s="154">
        <v>0</v>
      </c>
      <c r="H18" s="154">
        <v>0</v>
      </c>
      <c r="I18" s="126">
        <f t="shared" si="0"/>
        <v>0</v>
      </c>
      <c r="J18" s="127" t="str">
        <f>IF(I18=0,"0,00",I18/SUM(I16:I18)*100)</f>
        <v>0,00</v>
      </c>
    </row>
    <row r="19" spans="1:10" x14ac:dyDescent="0.2">
      <c r="A19" s="242" t="s">
        <v>100</v>
      </c>
      <c r="B19" s="245">
        <v>2</v>
      </c>
      <c r="C19" s="130"/>
      <c r="D19" s="119" t="s">
        <v>94</v>
      </c>
      <c r="E19" s="72">
        <v>0</v>
      </c>
      <c r="F19" s="72">
        <v>0</v>
      </c>
      <c r="G19" s="72">
        <v>0</v>
      </c>
      <c r="H19" s="72">
        <v>0</v>
      </c>
      <c r="I19" s="72">
        <f t="shared" si="0"/>
        <v>0</v>
      </c>
      <c r="J19" s="120" t="str">
        <f>IF(I19=0,"0,00",I19/SUM(I19:I21)*100)</f>
        <v>0,00</v>
      </c>
    </row>
    <row r="20" spans="1:10" x14ac:dyDescent="0.2">
      <c r="A20" s="243"/>
      <c r="B20" s="246"/>
      <c r="C20" s="118" t="s">
        <v>95</v>
      </c>
      <c r="D20" s="121" t="s">
        <v>96</v>
      </c>
      <c r="E20" s="122">
        <v>132</v>
      </c>
      <c r="F20" s="122">
        <v>486</v>
      </c>
      <c r="G20" s="122">
        <v>6</v>
      </c>
      <c r="H20" s="122">
        <v>7</v>
      </c>
      <c r="I20" s="122">
        <f t="shared" si="0"/>
        <v>581.5</v>
      </c>
      <c r="J20" s="123">
        <f>IF(I20=0,"0,00",I20/SUM(I19:I21)*100)</f>
        <v>93.563958165728081</v>
      </c>
    </row>
    <row r="21" spans="1:10" x14ac:dyDescent="0.2">
      <c r="A21" s="243"/>
      <c r="B21" s="246"/>
      <c r="C21" s="124" t="s">
        <v>109</v>
      </c>
      <c r="D21" s="125" t="s">
        <v>97</v>
      </c>
      <c r="E21" s="71">
        <v>14</v>
      </c>
      <c r="F21" s="71">
        <v>33</v>
      </c>
      <c r="G21" s="71">
        <v>0</v>
      </c>
      <c r="H21" s="71">
        <v>0</v>
      </c>
      <c r="I21" s="126">
        <f t="shared" si="0"/>
        <v>40</v>
      </c>
      <c r="J21" s="127">
        <f>IF(I21=0,"0,00",I21/SUM(I19:I21)*100)</f>
        <v>6.436041834271923</v>
      </c>
    </row>
    <row r="22" spans="1:10" x14ac:dyDescent="0.2">
      <c r="A22" s="243"/>
      <c r="B22" s="246"/>
      <c r="C22" s="128"/>
      <c r="D22" s="119" t="s">
        <v>94</v>
      </c>
      <c r="E22" s="72">
        <v>0</v>
      </c>
      <c r="F22" s="72">
        <v>0</v>
      </c>
      <c r="G22" s="72">
        <v>0</v>
      </c>
      <c r="H22" s="72">
        <v>0</v>
      </c>
      <c r="I22" s="72">
        <f t="shared" si="0"/>
        <v>0</v>
      </c>
      <c r="J22" s="120" t="str">
        <f>IF(I22=0,"0,00",I22/SUM(I22:I24)*100)</f>
        <v>0,00</v>
      </c>
    </row>
    <row r="23" spans="1:10" x14ac:dyDescent="0.2">
      <c r="A23" s="243"/>
      <c r="B23" s="246"/>
      <c r="C23" s="118" t="s">
        <v>98</v>
      </c>
      <c r="D23" s="121" t="s">
        <v>96</v>
      </c>
      <c r="E23" s="122">
        <v>163</v>
      </c>
      <c r="F23" s="122">
        <v>391</v>
      </c>
      <c r="G23" s="122">
        <v>4</v>
      </c>
      <c r="H23" s="122">
        <v>8</v>
      </c>
      <c r="I23" s="122">
        <f t="shared" si="0"/>
        <v>500.5</v>
      </c>
      <c r="J23" s="123">
        <f>IF(I23=0,"0,00",I23/SUM(I22:I24)*100)</f>
        <v>87.807017543859644</v>
      </c>
    </row>
    <row r="24" spans="1:10" x14ac:dyDescent="0.2">
      <c r="A24" s="243"/>
      <c r="B24" s="246"/>
      <c r="C24" s="124" t="s">
        <v>110</v>
      </c>
      <c r="D24" s="125" t="s">
        <v>97</v>
      </c>
      <c r="E24" s="71">
        <v>19</v>
      </c>
      <c r="F24" s="71">
        <v>60</v>
      </c>
      <c r="G24" s="71">
        <v>0</v>
      </c>
      <c r="H24" s="71">
        <v>0</v>
      </c>
      <c r="I24" s="126">
        <f t="shared" si="0"/>
        <v>69.5</v>
      </c>
      <c r="J24" s="127">
        <f>IF(I24=0,"0,00",I24/SUM(I22:I24)*100)</f>
        <v>12.192982456140351</v>
      </c>
    </row>
    <row r="25" spans="1:10" x14ac:dyDescent="0.2">
      <c r="A25" s="243"/>
      <c r="B25" s="246"/>
      <c r="C25" s="128"/>
      <c r="D25" s="119" t="s">
        <v>94</v>
      </c>
      <c r="E25" s="72">
        <v>0</v>
      </c>
      <c r="F25" s="72">
        <v>0</v>
      </c>
      <c r="G25" s="72">
        <v>0</v>
      </c>
      <c r="H25" s="72">
        <v>0</v>
      </c>
      <c r="I25" s="72">
        <f t="shared" si="0"/>
        <v>0</v>
      </c>
      <c r="J25" s="120" t="str">
        <f>IF(I25=0,"0,00",I25/SUM(I25:I27)*100)</f>
        <v>0,00</v>
      </c>
    </row>
    <row r="26" spans="1:10" x14ac:dyDescent="0.2">
      <c r="A26" s="243"/>
      <c r="B26" s="246"/>
      <c r="C26" s="118" t="s">
        <v>99</v>
      </c>
      <c r="D26" s="121" t="s">
        <v>96</v>
      </c>
      <c r="E26" s="122">
        <v>132</v>
      </c>
      <c r="F26" s="122">
        <v>401</v>
      </c>
      <c r="G26" s="122">
        <v>5</v>
      </c>
      <c r="H26" s="122">
        <v>5</v>
      </c>
      <c r="I26" s="122">
        <f t="shared" si="0"/>
        <v>489.5</v>
      </c>
      <c r="J26" s="123">
        <f>IF(I26=0,"0,00",I26/SUM(I25:I27)*100)</f>
        <v>90.816326530612244</v>
      </c>
    </row>
    <row r="27" spans="1:10" x14ac:dyDescent="0.2">
      <c r="A27" s="244"/>
      <c r="B27" s="247"/>
      <c r="C27" s="129" t="s">
        <v>111</v>
      </c>
      <c r="D27" s="125" t="s">
        <v>97</v>
      </c>
      <c r="E27" s="71">
        <v>11</v>
      </c>
      <c r="F27" s="71">
        <v>39</v>
      </c>
      <c r="G27" s="71">
        <v>0</v>
      </c>
      <c r="H27" s="71">
        <v>2</v>
      </c>
      <c r="I27" s="126">
        <f t="shared" si="0"/>
        <v>49.5</v>
      </c>
      <c r="J27" s="127">
        <f>IF(I27=0,"0,00",I27/SUM(I25:I27)*100)</f>
        <v>9.183673469387756</v>
      </c>
    </row>
    <row r="28" spans="1:10" x14ac:dyDescent="0.2">
      <c r="A28" s="242" t="s">
        <v>101</v>
      </c>
      <c r="B28" s="245">
        <v>2</v>
      </c>
      <c r="C28" s="130"/>
      <c r="D28" s="119" t="s">
        <v>94</v>
      </c>
      <c r="E28" s="72">
        <v>16</v>
      </c>
      <c r="F28" s="72">
        <v>114</v>
      </c>
      <c r="G28" s="72">
        <v>0</v>
      </c>
      <c r="H28" s="72">
        <v>6</v>
      </c>
      <c r="I28" s="72">
        <f t="shared" si="0"/>
        <v>137</v>
      </c>
      <c r="J28" s="120">
        <f>IF(I28=0,"0,00",I28/SUM(I28:I30)*100)</f>
        <v>29.494079655543597</v>
      </c>
    </row>
    <row r="29" spans="1:10" x14ac:dyDescent="0.2">
      <c r="A29" s="243"/>
      <c r="B29" s="246"/>
      <c r="C29" s="118" t="s">
        <v>95</v>
      </c>
      <c r="D29" s="121" t="s">
        <v>96</v>
      </c>
      <c r="E29" s="122">
        <v>62</v>
      </c>
      <c r="F29" s="122">
        <v>233</v>
      </c>
      <c r="G29" s="122">
        <v>28</v>
      </c>
      <c r="H29" s="122">
        <v>3</v>
      </c>
      <c r="I29" s="122">
        <f t="shared" si="0"/>
        <v>327.5</v>
      </c>
      <c r="J29" s="123">
        <f>IF(I29=0,"0,00",I29/SUM(I28:I30)*100)</f>
        <v>70.505920344456413</v>
      </c>
    </row>
    <row r="30" spans="1:10" x14ac:dyDescent="0.2">
      <c r="A30" s="243"/>
      <c r="B30" s="246"/>
      <c r="C30" s="124" t="s">
        <v>112</v>
      </c>
      <c r="D30" s="125" t="s">
        <v>97</v>
      </c>
      <c r="E30" s="71">
        <v>0</v>
      </c>
      <c r="F30" s="71">
        <v>0</v>
      </c>
      <c r="G30" s="71">
        <v>0</v>
      </c>
      <c r="H30" s="71">
        <v>0</v>
      </c>
      <c r="I30" s="126">
        <f t="shared" si="0"/>
        <v>0</v>
      </c>
      <c r="J30" s="127" t="str">
        <f>IF(I30=0,"0,00",I30/SUM(I28:I30)*100)</f>
        <v>0,00</v>
      </c>
    </row>
    <row r="31" spans="1:10" x14ac:dyDescent="0.2">
      <c r="A31" s="243"/>
      <c r="B31" s="246"/>
      <c r="C31" s="128"/>
      <c r="D31" s="119" t="s">
        <v>94</v>
      </c>
      <c r="E31" s="72">
        <v>17</v>
      </c>
      <c r="F31" s="72">
        <v>143</v>
      </c>
      <c r="G31" s="72">
        <v>1</v>
      </c>
      <c r="H31" s="72">
        <v>2</v>
      </c>
      <c r="I31" s="72">
        <f t="shared" si="0"/>
        <v>158.5</v>
      </c>
      <c r="J31" s="120">
        <f>IF(I31=0,"0,00",I31/SUM(I31:I33)*100)</f>
        <v>33.687566418703504</v>
      </c>
    </row>
    <row r="32" spans="1:10" x14ac:dyDescent="0.2">
      <c r="A32" s="243"/>
      <c r="B32" s="246"/>
      <c r="C32" s="118" t="s">
        <v>98</v>
      </c>
      <c r="D32" s="121" t="s">
        <v>96</v>
      </c>
      <c r="E32" s="122">
        <v>64</v>
      </c>
      <c r="F32" s="122">
        <v>231</v>
      </c>
      <c r="G32" s="122">
        <v>22</v>
      </c>
      <c r="H32" s="122">
        <v>2</v>
      </c>
      <c r="I32" s="122">
        <f t="shared" si="0"/>
        <v>312</v>
      </c>
      <c r="J32" s="123">
        <f>IF(I32=0,"0,00",I32/SUM(I31:I33)*100)</f>
        <v>66.312433581296489</v>
      </c>
    </row>
    <row r="33" spans="1:10" x14ac:dyDescent="0.2">
      <c r="A33" s="243"/>
      <c r="B33" s="246"/>
      <c r="C33" s="124" t="s">
        <v>113</v>
      </c>
      <c r="D33" s="125" t="s">
        <v>97</v>
      </c>
      <c r="E33" s="71">
        <v>0</v>
      </c>
      <c r="F33" s="71">
        <v>0</v>
      </c>
      <c r="G33" s="71">
        <v>0</v>
      </c>
      <c r="H33" s="71">
        <v>0</v>
      </c>
      <c r="I33" s="126">
        <f t="shared" si="0"/>
        <v>0</v>
      </c>
      <c r="J33" s="127" t="str">
        <f>IF(I33=0,"0,00",I33/SUM(I31:I33)*100)</f>
        <v>0,00</v>
      </c>
    </row>
    <row r="34" spans="1:10" x14ac:dyDescent="0.2">
      <c r="A34" s="243"/>
      <c r="B34" s="246"/>
      <c r="C34" s="128"/>
      <c r="D34" s="119" t="s">
        <v>94</v>
      </c>
      <c r="E34" s="72">
        <v>20</v>
      </c>
      <c r="F34" s="72">
        <v>141</v>
      </c>
      <c r="G34" s="72">
        <v>0</v>
      </c>
      <c r="H34" s="72">
        <v>0</v>
      </c>
      <c r="I34" s="72">
        <f t="shared" si="0"/>
        <v>151</v>
      </c>
      <c r="J34" s="120">
        <f>IF(I34=0,"0,00",I34/SUM(I34:I36)*100)</f>
        <v>34.357224118316267</v>
      </c>
    </row>
    <row r="35" spans="1:10" x14ac:dyDescent="0.2">
      <c r="A35" s="243"/>
      <c r="B35" s="246"/>
      <c r="C35" s="118" t="s">
        <v>99</v>
      </c>
      <c r="D35" s="121" t="s">
        <v>96</v>
      </c>
      <c r="E35" s="122">
        <v>73</v>
      </c>
      <c r="F35" s="122">
        <v>197</v>
      </c>
      <c r="G35" s="122">
        <v>20</v>
      </c>
      <c r="H35" s="122">
        <v>6</v>
      </c>
      <c r="I35" s="122">
        <f t="shared" si="0"/>
        <v>288.5</v>
      </c>
      <c r="J35" s="123">
        <f>IF(I35=0,"0,00",I35/SUM(I34:I36)*100)</f>
        <v>65.642775881683733</v>
      </c>
    </row>
    <row r="36" spans="1:10" x14ac:dyDescent="0.2">
      <c r="A36" s="244"/>
      <c r="B36" s="247"/>
      <c r="C36" s="129" t="s">
        <v>114</v>
      </c>
      <c r="D36" s="125" t="s">
        <v>97</v>
      </c>
      <c r="E36" s="71">
        <v>0</v>
      </c>
      <c r="F36" s="71">
        <v>0</v>
      </c>
      <c r="G36" s="71">
        <v>0</v>
      </c>
      <c r="H36" s="71">
        <v>0</v>
      </c>
      <c r="I36" s="126">
        <f t="shared" si="0"/>
        <v>0</v>
      </c>
      <c r="J36" s="127" t="str">
        <f>IF(I36=0,"0,00",I36/SUM(I34:I36)*100)</f>
        <v>0,00</v>
      </c>
    </row>
    <row r="37" spans="1:10" x14ac:dyDescent="0.2">
      <c r="A37" s="242" t="s">
        <v>102</v>
      </c>
      <c r="B37" s="245"/>
      <c r="C37" s="130"/>
      <c r="D37" s="119" t="s">
        <v>94</v>
      </c>
      <c r="E37" s="153">
        <v>0</v>
      </c>
      <c r="F37" s="153">
        <v>0</v>
      </c>
      <c r="G37" s="153">
        <v>0</v>
      </c>
      <c r="H37" s="153">
        <v>0</v>
      </c>
      <c r="I37" s="72">
        <f t="shared" si="0"/>
        <v>0</v>
      </c>
      <c r="J37" s="120" t="str">
        <f>IF(I37=0,"0,00",I37/SUM(I37:I39)*100)</f>
        <v>0,00</v>
      </c>
    </row>
    <row r="38" spans="1:10" x14ac:dyDescent="0.2">
      <c r="A38" s="243"/>
      <c r="B38" s="246"/>
      <c r="C38" s="118" t="s">
        <v>95</v>
      </c>
      <c r="D38" s="121" t="s">
        <v>96</v>
      </c>
      <c r="E38" s="155">
        <v>0</v>
      </c>
      <c r="F38" s="155">
        <v>0</v>
      </c>
      <c r="G38" s="155">
        <v>0</v>
      </c>
      <c r="H38" s="155">
        <v>0</v>
      </c>
      <c r="I38" s="122">
        <f t="shared" si="0"/>
        <v>0</v>
      </c>
      <c r="J38" s="123" t="str">
        <f>IF(I38=0,"0,00",I38/SUM(I37:I39)*100)</f>
        <v>0,00</v>
      </c>
    </row>
    <row r="39" spans="1:10" x14ac:dyDescent="0.2">
      <c r="A39" s="243"/>
      <c r="B39" s="246"/>
      <c r="C39" s="124" t="s">
        <v>115</v>
      </c>
      <c r="D39" s="125" t="s">
        <v>97</v>
      </c>
      <c r="E39" s="154">
        <v>0</v>
      </c>
      <c r="F39" s="154">
        <v>0</v>
      </c>
      <c r="G39" s="154">
        <v>0</v>
      </c>
      <c r="H39" s="154">
        <v>0</v>
      </c>
      <c r="I39" s="126">
        <f t="shared" si="0"/>
        <v>0</v>
      </c>
      <c r="J39" s="127" t="str">
        <f>IF(I39=0,"0,00",I39/SUM(I37:I39)*100)</f>
        <v>0,00</v>
      </c>
    </row>
    <row r="40" spans="1:10" x14ac:dyDescent="0.2">
      <c r="A40" s="243"/>
      <c r="B40" s="246"/>
      <c r="C40" s="128"/>
      <c r="D40" s="119" t="s">
        <v>94</v>
      </c>
      <c r="E40" s="153">
        <v>0</v>
      </c>
      <c r="F40" s="153">
        <v>0</v>
      </c>
      <c r="G40" s="153">
        <v>0</v>
      </c>
      <c r="H40" s="153">
        <v>0</v>
      </c>
      <c r="I40" s="72">
        <f t="shared" si="0"/>
        <v>0</v>
      </c>
      <c r="J40" s="120" t="str">
        <f>IF(I40=0,"0,00",I40/SUM(I40:I42)*100)</f>
        <v>0,00</v>
      </c>
    </row>
    <row r="41" spans="1:10" x14ac:dyDescent="0.2">
      <c r="A41" s="243"/>
      <c r="B41" s="246"/>
      <c r="C41" s="118" t="s">
        <v>98</v>
      </c>
      <c r="D41" s="121" t="s">
        <v>96</v>
      </c>
      <c r="E41" s="155">
        <v>0</v>
      </c>
      <c r="F41" s="155">
        <v>0</v>
      </c>
      <c r="G41" s="155">
        <v>0</v>
      </c>
      <c r="H41" s="155">
        <v>0</v>
      </c>
      <c r="I41" s="122">
        <f t="shared" si="0"/>
        <v>0</v>
      </c>
      <c r="J41" s="123" t="str">
        <f>IF(I41=0,"0,00",I41/SUM(I40:I42)*100)</f>
        <v>0,00</v>
      </c>
    </row>
    <row r="42" spans="1:10" x14ac:dyDescent="0.2">
      <c r="A42" s="243"/>
      <c r="B42" s="246"/>
      <c r="C42" s="124" t="s">
        <v>116</v>
      </c>
      <c r="D42" s="125" t="s">
        <v>97</v>
      </c>
      <c r="E42" s="154">
        <v>0</v>
      </c>
      <c r="F42" s="154">
        <v>0</v>
      </c>
      <c r="G42" s="154">
        <v>0</v>
      </c>
      <c r="H42" s="154">
        <v>0</v>
      </c>
      <c r="I42" s="126">
        <f t="shared" si="0"/>
        <v>0</v>
      </c>
      <c r="J42" s="127" t="str">
        <f>IF(I42=0,"0,00",I42/SUM(I40:I42)*100)</f>
        <v>0,00</v>
      </c>
    </row>
    <row r="43" spans="1:10" x14ac:dyDescent="0.2">
      <c r="A43" s="243"/>
      <c r="B43" s="246"/>
      <c r="C43" s="128"/>
      <c r="D43" s="119" t="s">
        <v>94</v>
      </c>
      <c r="E43" s="153">
        <v>0</v>
      </c>
      <c r="F43" s="153">
        <v>0</v>
      </c>
      <c r="G43" s="153">
        <v>0</v>
      </c>
      <c r="H43" s="153">
        <v>0</v>
      </c>
      <c r="I43" s="72">
        <f t="shared" si="0"/>
        <v>0</v>
      </c>
      <c r="J43" s="120" t="str">
        <f>IF(I43=0,"0,00",I43/SUM(I43:I45)*100)</f>
        <v>0,00</v>
      </c>
    </row>
    <row r="44" spans="1:10" x14ac:dyDescent="0.2">
      <c r="A44" s="243"/>
      <c r="B44" s="246"/>
      <c r="C44" s="118" t="s">
        <v>99</v>
      </c>
      <c r="D44" s="121" t="s">
        <v>96</v>
      </c>
      <c r="E44" s="155">
        <v>0</v>
      </c>
      <c r="F44" s="155">
        <v>0</v>
      </c>
      <c r="G44" s="155">
        <v>0</v>
      </c>
      <c r="H44" s="155">
        <v>0</v>
      </c>
      <c r="I44" s="122">
        <f t="shared" si="0"/>
        <v>0</v>
      </c>
      <c r="J44" s="123" t="str">
        <f>IF(I44=0,"0,00",I44/SUM(I43:I45)*100)</f>
        <v>0,00</v>
      </c>
    </row>
    <row r="45" spans="1:10" x14ac:dyDescent="0.2">
      <c r="A45" s="244"/>
      <c r="B45" s="247"/>
      <c r="C45" s="129" t="s">
        <v>117</v>
      </c>
      <c r="D45" s="125" t="s">
        <v>97</v>
      </c>
      <c r="E45" s="156">
        <v>0</v>
      </c>
      <c r="F45" s="156">
        <v>0</v>
      </c>
      <c r="G45" s="156">
        <v>0</v>
      </c>
      <c r="H45" s="156">
        <v>0</v>
      </c>
      <c r="I45" s="131">
        <f t="shared" si="0"/>
        <v>0</v>
      </c>
      <c r="J45" s="127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0" t="s">
        <v>51</v>
      </c>
      <c r="B47" s="100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abSelected="1" topLeftCell="A52" zoomScale="91" zoomScaleNormal="91" workbookViewId="0">
      <selection activeCell="B76" sqref="B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4.7109375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88"/>
      <c r="B1" s="89"/>
      <c r="C1" s="89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</row>
    <row r="2" spans="1:81" ht="15.75" x14ac:dyDescent="0.25">
      <c r="A2" s="90"/>
      <c r="B2" s="90"/>
      <c r="C2" s="90"/>
      <c r="D2" s="90"/>
      <c r="E2" s="90"/>
      <c r="F2" s="90"/>
      <c r="G2" s="90"/>
      <c r="H2" s="90"/>
      <c r="I2" s="88"/>
      <c r="J2" s="88"/>
      <c r="K2" s="88"/>
      <c r="L2" s="88"/>
      <c r="M2" s="249" t="s">
        <v>63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</row>
    <row r="3" spans="1:81" ht="15.75" x14ac:dyDescent="0.25">
      <c r="A3" s="90"/>
      <c r="B3" s="90"/>
      <c r="C3" s="90"/>
      <c r="D3" s="90"/>
      <c r="E3" s="90"/>
      <c r="F3" s="90"/>
      <c r="G3" s="90"/>
      <c r="H3" s="90"/>
      <c r="I3" s="88"/>
      <c r="J3" s="88"/>
      <c r="K3" s="88"/>
      <c r="L3" s="88"/>
      <c r="M3" s="249" t="s">
        <v>64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</row>
    <row r="4" spans="1:81" ht="15.75" x14ac:dyDescent="0.25">
      <c r="A4" s="90"/>
      <c r="B4" s="90"/>
      <c r="C4" s="90"/>
      <c r="D4" s="90"/>
      <c r="E4" s="90"/>
      <c r="F4" s="90"/>
      <c r="G4" s="90"/>
      <c r="H4" s="90"/>
      <c r="I4" s="88"/>
      <c r="J4" s="88"/>
      <c r="K4" s="88"/>
      <c r="L4" s="88"/>
      <c r="M4" s="249" t="s">
        <v>65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</row>
    <row r="5" spans="1:81" x14ac:dyDescent="0.2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</row>
    <row r="6" spans="1:81" x14ac:dyDescent="0.2">
      <c r="A6" s="91"/>
      <c r="B6" s="91"/>
      <c r="C6" s="92"/>
      <c r="D6" s="92"/>
      <c r="E6" s="92"/>
      <c r="F6" s="92"/>
      <c r="G6" s="92"/>
      <c r="H6" s="92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</row>
    <row r="7" spans="1:81" x14ac:dyDescent="0.2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8"/>
      <c r="BX7" s="88"/>
      <c r="BY7" s="88"/>
      <c r="BZ7" s="88"/>
      <c r="CA7" s="88"/>
      <c r="CB7" s="88"/>
      <c r="CC7" s="88"/>
    </row>
    <row r="8" spans="1:81" x14ac:dyDescent="0.2">
      <c r="A8" s="250" t="s">
        <v>66</v>
      </c>
      <c r="B8" s="250"/>
      <c r="C8" s="251" t="s">
        <v>67</v>
      </c>
      <c r="D8" s="251"/>
      <c r="E8" s="251"/>
      <c r="F8" s="251"/>
      <c r="G8" s="251"/>
      <c r="H8" s="251"/>
      <c r="I8" s="88"/>
      <c r="J8" s="88"/>
      <c r="K8" s="88"/>
      <c r="L8" s="250" t="s">
        <v>68</v>
      </c>
      <c r="M8" s="250"/>
      <c r="N8" s="250"/>
      <c r="O8" s="251" t="str">
        <f>'G-2'!D5</f>
        <v>CALLE 79 X CARRERA 51B</v>
      </c>
      <c r="P8" s="251"/>
      <c r="Q8" s="251"/>
      <c r="R8" s="251"/>
      <c r="S8" s="251"/>
      <c r="T8" s="88"/>
      <c r="U8" s="88"/>
      <c r="V8" s="250" t="s">
        <v>69</v>
      </c>
      <c r="W8" s="250"/>
      <c r="X8" s="250"/>
      <c r="Y8" s="251">
        <f>'G-2'!L5</f>
        <v>0</v>
      </c>
      <c r="Z8" s="251"/>
      <c r="AA8" s="251"/>
      <c r="AB8" s="88"/>
      <c r="AC8" s="88"/>
      <c r="AD8" s="88"/>
      <c r="AE8" s="88"/>
      <c r="AF8" s="88"/>
      <c r="AG8" s="88"/>
      <c r="AH8" s="250" t="s">
        <v>70</v>
      </c>
      <c r="AI8" s="250"/>
      <c r="AJ8" s="254">
        <f>'G-2'!S6</f>
        <v>42538</v>
      </c>
      <c r="AK8" s="254"/>
      <c r="AL8" s="254"/>
      <c r="AM8" s="254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C8" s="88"/>
    </row>
    <row r="9" spans="1:81" x14ac:dyDescent="0.2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  <c r="BM9" s="88"/>
      <c r="BN9" s="88"/>
      <c r="BO9" s="88"/>
      <c r="BP9" s="88"/>
      <c r="BQ9" s="88"/>
      <c r="BR9" s="88"/>
      <c r="BS9" s="88"/>
      <c r="BT9" s="88"/>
      <c r="BU9" s="88"/>
      <c r="BV9" s="88"/>
      <c r="BW9" s="88"/>
      <c r="BX9" s="88"/>
      <c r="BY9" s="88"/>
      <c r="BZ9" s="88"/>
      <c r="CA9" s="88"/>
      <c r="CB9" s="88"/>
      <c r="CC9" s="88"/>
    </row>
    <row r="10" spans="1:81" x14ac:dyDescent="0.2">
      <c r="A10" s="88"/>
      <c r="B10" s="88"/>
      <c r="C10" s="88"/>
      <c r="D10" s="248" t="s">
        <v>104</v>
      </c>
      <c r="E10" s="248"/>
      <c r="F10" s="248"/>
      <c r="G10" s="24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248" t="s">
        <v>105</v>
      </c>
      <c r="T10" s="248"/>
      <c r="U10" s="248"/>
      <c r="V10" s="24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248" t="s">
        <v>49</v>
      </c>
      <c r="AI10" s="248"/>
      <c r="AJ10" s="248"/>
      <c r="AK10" s="24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  <c r="BT10" s="88"/>
      <c r="BU10" s="88"/>
      <c r="BV10" s="88"/>
      <c r="BW10" s="88"/>
      <c r="BX10" s="88"/>
      <c r="BY10" s="88"/>
      <c r="BZ10" s="88"/>
      <c r="CA10" s="88"/>
      <c r="CB10" s="88"/>
      <c r="CC10" s="88"/>
    </row>
    <row r="11" spans="1:81" ht="16.5" customHeight="1" x14ac:dyDescent="0.2">
      <c r="A11" s="93" t="s">
        <v>71</v>
      </c>
      <c r="B11" s="94">
        <v>0.32291666666666669</v>
      </c>
      <c r="C11" s="94">
        <v>0.33333333333333331</v>
      </c>
      <c r="D11" s="94">
        <v>0.34375</v>
      </c>
      <c r="E11" s="94">
        <v>0.35416666666666669</v>
      </c>
      <c r="F11" s="94">
        <v>0.36458333333333331</v>
      </c>
      <c r="G11" s="94">
        <v>0.375</v>
      </c>
      <c r="H11" s="94">
        <v>0.38541666666666669</v>
      </c>
      <c r="I11" s="94">
        <v>0.39583333333333331</v>
      </c>
      <c r="J11" s="94">
        <v>0.40625</v>
      </c>
      <c r="K11" s="94">
        <v>0.41666666666666669</v>
      </c>
      <c r="L11" s="88"/>
      <c r="M11" s="94">
        <v>0.46875</v>
      </c>
      <c r="N11" s="94">
        <v>0.47916666666666669</v>
      </c>
      <c r="O11" s="94">
        <v>0.48958333333333331</v>
      </c>
      <c r="P11" s="94">
        <v>0.5</v>
      </c>
      <c r="Q11" s="94">
        <v>0.51041666666666663</v>
      </c>
      <c r="R11" s="94">
        <v>0.52083333333333337</v>
      </c>
      <c r="S11" s="94">
        <v>0.53125</v>
      </c>
      <c r="T11" s="94">
        <v>0.54166666666666663</v>
      </c>
      <c r="U11" s="94">
        <v>0.55208333333333337</v>
      </c>
      <c r="V11" s="94">
        <v>0.5625</v>
      </c>
      <c r="W11" s="94">
        <v>0.57291666666666663</v>
      </c>
      <c r="X11" s="94">
        <v>0.58333333333333337</v>
      </c>
      <c r="Y11" s="94">
        <v>0.59375</v>
      </c>
      <c r="Z11" s="94">
        <v>0.60416666666666663</v>
      </c>
      <c r="AA11" s="94">
        <v>0.61458333333333337</v>
      </c>
      <c r="AB11" s="94">
        <v>0.625</v>
      </c>
      <c r="AC11" s="88"/>
      <c r="AD11" s="94">
        <v>0.67708333333333337</v>
      </c>
      <c r="AE11" s="94">
        <v>0.6875</v>
      </c>
      <c r="AF11" s="94">
        <v>0.69791666666666663</v>
      </c>
      <c r="AG11" s="94">
        <v>0.70833333333333337</v>
      </c>
      <c r="AH11" s="94">
        <v>0.71875</v>
      </c>
      <c r="AI11" s="94">
        <v>0.72916666666666663</v>
      </c>
      <c r="AJ11" s="94">
        <v>0.73958333333333337</v>
      </c>
      <c r="AK11" s="94">
        <v>0.75</v>
      </c>
      <c r="AL11" s="94">
        <v>0.76041666666666663</v>
      </c>
      <c r="AM11" s="94">
        <v>0.77083333333333337</v>
      </c>
      <c r="AN11" s="94">
        <v>0.78125</v>
      </c>
      <c r="AO11" s="94">
        <v>0.79166666666666663</v>
      </c>
      <c r="AP11" s="95"/>
      <c r="AQ11" s="88"/>
      <c r="AR11" s="94">
        <v>0.32291666666666669</v>
      </c>
      <c r="AS11" s="94">
        <v>0.33333333333333331</v>
      </c>
      <c r="AT11" s="94">
        <v>0.34375</v>
      </c>
      <c r="AU11" s="94">
        <v>0.35416666666666669</v>
      </c>
      <c r="AV11" s="94">
        <v>0.36458333333333331</v>
      </c>
      <c r="AW11" s="94">
        <v>0.375</v>
      </c>
      <c r="AX11" s="94">
        <v>0.38541666666666669</v>
      </c>
      <c r="AY11" s="94">
        <v>0.39583333333333331</v>
      </c>
      <c r="AZ11" s="94">
        <v>0.40625</v>
      </c>
      <c r="BA11" s="94">
        <v>0.41666666666666669</v>
      </c>
      <c r="BB11" s="94">
        <v>0.46875</v>
      </c>
      <c r="BC11" s="94">
        <v>0.47916666666666669</v>
      </c>
      <c r="BD11" s="94">
        <v>0.48958333333333331</v>
      </c>
      <c r="BE11" s="94">
        <v>0.5</v>
      </c>
      <c r="BF11" s="94">
        <v>0.51041666666666663</v>
      </c>
      <c r="BG11" s="94">
        <v>0.52083333333333337</v>
      </c>
      <c r="BH11" s="94">
        <v>0.53125</v>
      </c>
      <c r="BI11" s="94">
        <v>0.54166666666666663</v>
      </c>
      <c r="BJ11" s="94">
        <v>0.55208333333333337</v>
      </c>
      <c r="BK11" s="94">
        <v>0.5625</v>
      </c>
      <c r="BL11" s="94">
        <v>0.57291666666666663</v>
      </c>
      <c r="BM11" s="94">
        <v>0.58333333333333337</v>
      </c>
      <c r="BN11" s="94">
        <v>0.59375</v>
      </c>
      <c r="BO11" s="94">
        <v>0.60416666666666663</v>
      </c>
      <c r="BP11" s="94">
        <v>0.61458333333333337</v>
      </c>
      <c r="BQ11" s="94">
        <v>0.625</v>
      </c>
      <c r="BR11" s="94">
        <v>0.67708333333333337</v>
      </c>
      <c r="BS11" s="94">
        <v>0.6875</v>
      </c>
      <c r="BT11" s="94">
        <v>0.69791666666666663</v>
      </c>
      <c r="BU11" s="94">
        <v>0.70833333333333337</v>
      </c>
      <c r="BV11" s="94">
        <v>0.71875</v>
      </c>
      <c r="BW11" s="94">
        <v>0.72916666666666663</v>
      </c>
      <c r="BX11" s="94">
        <v>0.73958333333333337</v>
      </c>
      <c r="BY11" s="94">
        <v>0.75</v>
      </c>
      <c r="BZ11" s="94">
        <v>0.76041666666666663</v>
      </c>
      <c r="CA11" s="94">
        <v>0.77083333333333337</v>
      </c>
      <c r="CB11" s="94">
        <v>0.78125</v>
      </c>
      <c r="CC11" s="94">
        <v>0.79166666666666663</v>
      </c>
    </row>
    <row r="12" spans="1:81" x14ac:dyDescent="0.2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255" t="s">
        <v>72</v>
      </c>
      <c r="U12" s="255"/>
      <c r="V12" s="142">
        <v>1</v>
      </c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93"/>
      <c r="AS12" s="93"/>
      <c r="AT12" s="93"/>
      <c r="AU12" s="93">
        <f t="shared" ref="AU12:BA12" si="0">E14</f>
        <v>0</v>
      </c>
      <c r="AV12" s="93">
        <f t="shared" si="0"/>
        <v>0</v>
      </c>
      <c r="AW12" s="93">
        <f t="shared" si="0"/>
        <v>0</v>
      </c>
      <c r="AX12" s="93">
        <f t="shared" si="0"/>
        <v>0</v>
      </c>
      <c r="AY12" s="93">
        <f t="shared" si="0"/>
        <v>0</v>
      </c>
      <c r="AZ12" s="93">
        <f t="shared" si="0"/>
        <v>0</v>
      </c>
      <c r="BA12" s="93">
        <f t="shared" si="0"/>
        <v>0</v>
      </c>
      <c r="BB12" s="93"/>
      <c r="BC12" s="93"/>
      <c r="BD12" s="93"/>
      <c r="BE12" s="93">
        <f t="shared" ref="BE12:BQ12" si="1">P14</f>
        <v>0</v>
      </c>
      <c r="BF12" s="93">
        <f t="shared" si="1"/>
        <v>0</v>
      </c>
      <c r="BG12" s="93">
        <f t="shared" si="1"/>
        <v>0</v>
      </c>
      <c r="BH12" s="93">
        <f t="shared" si="1"/>
        <v>0</v>
      </c>
      <c r="BI12" s="93">
        <f t="shared" si="1"/>
        <v>0</v>
      </c>
      <c r="BJ12" s="93">
        <f t="shared" si="1"/>
        <v>0</v>
      </c>
      <c r="BK12" s="93">
        <f t="shared" si="1"/>
        <v>0</v>
      </c>
      <c r="BL12" s="93">
        <f t="shared" si="1"/>
        <v>0</v>
      </c>
      <c r="BM12" s="93">
        <f t="shared" si="1"/>
        <v>0</v>
      </c>
      <c r="BN12" s="93">
        <f t="shared" si="1"/>
        <v>0</v>
      </c>
      <c r="BO12" s="93">
        <f t="shared" si="1"/>
        <v>0</v>
      </c>
      <c r="BP12" s="93">
        <f t="shared" si="1"/>
        <v>0</v>
      </c>
      <c r="BQ12" s="93">
        <f t="shared" si="1"/>
        <v>0</v>
      </c>
      <c r="BR12" s="93"/>
      <c r="BS12" s="93"/>
      <c r="BT12" s="93"/>
      <c r="BU12" s="93">
        <f t="shared" ref="BU12:CC12" si="2">AG14</f>
        <v>0</v>
      </c>
      <c r="BV12" s="93">
        <f t="shared" si="2"/>
        <v>0</v>
      </c>
      <c r="BW12" s="93">
        <f t="shared" si="2"/>
        <v>0</v>
      </c>
      <c r="BX12" s="93">
        <f t="shared" si="2"/>
        <v>0</v>
      </c>
      <c r="BY12" s="93">
        <f t="shared" si="2"/>
        <v>0</v>
      </c>
      <c r="BZ12" s="93">
        <f t="shared" si="2"/>
        <v>0</v>
      </c>
      <c r="CA12" s="93">
        <f t="shared" si="2"/>
        <v>0</v>
      </c>
      <c r="CB12" s="93">
        <f t="shared" si="2"/>
        <v>0</v>
      </c>
      <c r="CC12" s="93">
        <f t="shared" si="2"/>
        <v>0</v>
      </c>
    </row>
    <row r="13" spans="1:81" ht="16.5" customHeight="1" x14ac:dyDescent="0.2">
      <c r="A13" s="96" t="s">
        <v>73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6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6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97"/>
      <c r="AQ13" s="97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6"/>
      <c r="BF13" s="96"/>
      <c r="BG13" s="96"/>
      <c r="BH13" s="96"/>
      <c r="BI13" s="96"/>
      <c r="BJ13" s="96"/>
      <c r="BK13" s="96"/>
      <c r="BL13" s="96"/>
      <c r="BM13" s="96"/>
      <c r="BN13" s="96"/>
      <c r="BO13" s="96"/>
      <c r="BP13" s="96"/>
      <c r="BQ13" s="96"/>
      <c r="BR13" s="96"/>
      <c r="BS13" s="96"/>
      <c r="BT13" s="96"/>
      <c r="BU13" s="96"/>
      <c r="BV13" s="96"/>
      <c r="BW13" s="96"/>
      <c r="BX13" s="96"/>
      <c r="BY13" s="96"/>
      <c r="BZ13" s="96"/>
      <c r="CA13" s="97"/>
      <c r="CB13" s="97"/>
      <c r="CC13" s="97"/>
    </row>
    <row r="14" spans="1:81" ht="16.5" customHeight="1" x14ac:dyDescent="0.2">
      <c r="A14" s="96" t="s">
        <v>74</v>
      </c>
      <c r="B14" s="145"/>
      <c r="C14" s="145"/>
      <c r="D14" s="145"/>
      <c r="E14" s="145">
        <f>B13+C13+D13+E13</f>
        <v>0</v>
      </c>
      <c r="F14" s="145">
        <f t="shared" ref="F14:K14" si="3">C13+D13+E13+F13</f>
        <v>0</v>
      </c>
      <c r="G14" s="145">
        <f t="shared" si="3"/>
        <v>0</v>
      </c>
      <c r="H14" s="145">
        <f t="shared" si="3"/>
        <v>0</v>
      </c>
      <c r="I14" s="145">
        <f t="shared" si="3"/>
        <v>0</v>
      </c>
      <c r="J14" s="145">
        <f t="shared" si="3"/>
        <v>0</v>
      </c>
      <c r="K14" s="145">
        <f t="shared" si="3"/>
        <v>0</v>
      </c>
      <c r="L14" s="146"/>
      <c r="M14" s="145"/>
      <c r="N14" s="145"/>
      <c r="O14" s="145"/>
      <c r="P14" s="145">
        <f>M13+N13+O13+P13</f>
        <v>0</v>
      </c>
      <c r="Q14" s="145">
        <f t="shared" ref="Q14:AB14" si="4">N13+O13+P13+Q13</f>
        <v>0</v>
      </c>
      <c r="R14" s="145">
        <f t="shared" si="4"/>
        <v>0</v>
      </c>
      <c r="S14" s="145">
        <f t="shared" si="4"/>
        <v>0</v>
      </c>
      <c r="T14" s="145">
        <f t="shared" si="4"/>
        <v>0</v>
      </c>
      <c r="U14" s="145">
        <f t="shared" si="4"/>
        <v>0</v>
      </c>
      <c r="V14" s="145">
        <f t="shared" si="4"/>
        <v>0</v>
      </c>
      <c r="W14" s="145">
        <f t="shared" si="4"/>
        <v>0</v>
      </c>
      <c r="X14" s="145">
        <f t="shared" si="4"/>
        <v>0</v>
      </c>
      <c r="Y14" s="145">
        <f t="shared" si="4"/>
        <v>0</v>
      </c>
      <c r="Z14" s="145">
        <f t="shared" si="4"/>
        <v>0</v>
      </c>
      <c r="AA14" s="145">
        <f t="shared" si="4"/>
        <v>0</v>
      </c>
      <c r="AB14" s="145">
        <f t="shared" si="4"/>
        <v>0</v>
      </c>
      <c r="AC14" s="146"/>
      <c r="AD14" s="145"/>
      <c r="AE14" s="145"/>
      <c r="AF14" s="145"/>
      <c r="AG14" s="145">
        <f>AD13+AE13+AF13+AG13</f>
        <v>0</v>
      </c>
      <c r="AH14" s="145">
        <f t="shared" ref="AH14:AO14" si="5">AE13+AF13+AG13+AH13</f>
        <v>0</v>
      </c>
      <c r="AI14" s="145">
        <f t="shared" si="5"/>
        <v>0</v>
      </c>
      <c r="AJ14" s="145">
        <f t="shared" si="5"/>
        <v>0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7"/>
      <c r="CC14" s="97"/>
    </row>
    <row r="15" spans="1:81" ht="16.5" customHeight="1" x14ac:dyDescent="0.2">
      <c r="A15" s="93" t="s">
        <v>75</v>
      </c>
      <c r="B15" s="147"/>
      <c r="C15" s="148" t="s">
        <v>76</v>
      </c>
      <c r="D15" s="149">
        <f>DIRECCIONALIDAD!J10/100</f>
        <v>0</v>
      </c>
      <c r="E15" s="148"/>
      <c r="F15" s="148" t="s">
        <v>77</v>
      </c>
      <c r="G15" s="149">
        <f>DIRECCIONALIDAD!J11/100</f>
        <v>0</v>
      </c>
      <c r="H15" s="148"/>
      <c r="I15" s="148" t="s">
        <v>78</v>
      </c>
      <c r="J15" s="149">
        <f>DIRECCIONALIDAD!J12/100</f>
        <v>0</v>
      </c>
      <c r="K15" s="150"/>
      <c r="L15" s="144"/>
      <c r="M15" s="147"/>
      <c r="N15" s="148"/>
      <c r="O15" s="148" t="s">
        <v>76</v>
      </c>
      <c r="P15" s="149">
        <f>DIRECCIONALIDAD!J13/100</f>
        <v>0</v>
      </c>
      <c r="Q15" s="148"/>
      <c r="R15" s="148"/>
      <c r="S15" s="148"/>
      <c r="T15" s="148" t="s">
        <v>77</v>
      </c>
      <c r="U15" s="149">
        <f>DIRECCIONALIDAD!J14/100</f>
        <v>0</v>
      </c>
      <c r="V15" s="148"/>
      <c r="W15" s="148"/>
      <c r="X15" s="148"/>
      <c r="Y15" s="148" t="s">
        <v>78</v>
      </c>
      <c r="Z15" s="149">
        <f>DIRECCIONALIDAD!J15/100</f>
        <v>0</v>
      </c>
      <c r="AA15" s="148"/>
      <c r="AB15" s="150"/>
      <c r="AC15" s="144"/>
      <c r="AD15" s="147"/>
      <c r="AE15" s="148" t="s">
        <v>76</v>
      </c>
      <c r="AF15" s="149">
        <f>DIRECCIONALIDAD!J16/100</f>
        <v>0</v>
      </c>
      <c r="AG15" s="148"/>
      <c r="AH15" s="148"/>
      <c r="AI15" s="148"/>
      <c r="AJ15" s="148" t="s">
        <v>77</v>
      </c>
      <c r="AK15" s="149">
        <f>DIRECCIONALIDAD!J17/100</f>
        <v>0</v>
      </c>
      <c r="AL15" s="148"/>
      <c r="AM15" s="148"/>
      <c r="AN15" s="148" t="s">
        <v>78</v>
      </c>
      <c r="AO15" s="151">
        <f>DIRECCIONALIDAD!J18/100</f>
        <v>0</v>
      </c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</row>
    <row r="16" spans="1:81" ht="16.5" customHeight="1" x14ac:dyDescent="0.2">
      <c r="A16" s="88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252" t="s">
        <v>72</v>
      </c>
      <c r="U16" s="252"/>
      <c r="V16" s="152">
        <v>2</v>
      </c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8"/>
      <c r="BK16" s="88"/>
      <c r="BL16" s="88"/>
      <c r="BM16" s="88"/>
      <c r="BN16" s="88"/>
      <c r="BO16" s="88"/>
      <c r="BP16" s="88"/>
      <c r="BQ16" s="88"/>
      <c r="BR16" s="88"/>
      <c r="BS16" s="88"/>
      <c r="BT16" s="88"/>
      <c r="BU16" s="88"/>
      <c r="BV16" s="88"/>
      <c r="BW16" s="88"/>
      <c r="BX16" s="88"/>
      <c r="BY16" s="88"/>
      <c r="BZ16" s="88"/>
      <c r="CA16" s="88"/>
      <c r="CB16" s="88"/>
      <c r="CC16" s="88"/>
    </row>
    <row r="17" spans="1:81" ht="16.5" customHeight="1" x14ac:dyDescent="0.2">
      <c r="A17" s="96" t="s">
        <v>73</v>
      </c>
      <c r="B17" s="145">
        <f>'G-2'!F10</f>
        <v>334.5</v>
      </c>
      <c r="C17" s="145">
        <f>'G-2'!F11</f>
        <v>302</v>
      </c>
      <c r="D17" s="145">
        <f>'G-2'!F12</f>
        <v>234.5</v>
      </c>
      <c r="E17" s="145">
        <f>'G-2'!F13</f>
        <v>272</v>
      </c>
      <c r="F17" s="145">
        <f>'G-2'!F14</f>
        <v>218.5</v>
      </c>
      <c r="G17" s="145">
        <f>'G-2'!F15</f>
        <v>235</v>
      </c>
      <c r="H17" s="145">
        <f>'G-2'!F16</f>
        <v>288.5</v>
      </c>
      <c r="I17" s="145">
        <f>'G-2'!F17</f>
        <v>256</v>
      </c>
      <c r="J17" s="145">
        <f>'G-2'!F18</f>
        <v>303.5</v>
      </c>
      <c r="K17" s="145">
        <f>'G-2'!F19</f>
        <v>299.5</v>
      </c>
      <c r="L17" s="146"/>
      <c r="M17" s="145">
        <f>'G-2'!F20</f>
        <v>262</v>
      </c>
      <c r="N17" s="145">
        <f>'G-2'!F21</f>
        <v>242.5</v>
      </c>
      <c r="O17" s="145">
        <f>'G-2'!F22</f>
        <v>300.5</v>
      </c>
      <c r="P17" s="145">
        <f>'G-2'!M10</f>
        <v>292</v>
      </c>
      <c r="Q17" s="145">
        <f>'G-2'!M11</f>
        <v>254</v>
      </c>
      <c r="R17" s="145">
        <f>'G-2'!M12</f>
        <v>331</v>
      </c>
      <c r="S17" s="145">
        <f>'G-2'!M13</f>
        <v>336</v>
      </c>
      <c r="T17" s="145">
        <f>'G-2'!M14</f>
        <v>240</v>
      </c>
      <c r="U17" s="145">
        <f>'G-2'!M15</f>
        <v>235.5</v>
      </c>
      <c r="V17" s="145">
        <f>'G-2'!M16</f>
        <v>234.5</v>
      </c>
      <c r="W17" s="145">
        <f>'G-2'!M17</f>
        <v>231.5</v>
      </c>
      <c r="X17" s="145">
        <f>'G-2'!M18</f>
        <v>305</v>
      </c>
      <c r="Y17" s="145">
        <f>'G-2'!M19</f>
        <v>292</v>
      </c>
      <c r="Z17" s="145">
        <f>'G-2'!M20</f>
        <v>293.5</v>
      </c>
      <c r="AA17" s="145">
        <f>'G-2'!M21</f>
        <v>288.5</v>
      </c>
      <c r="AB17" s="145">
        <f>'G-2'!M22</f>
        <v>281.5</v>
      </c>
      <c r="AC17" s="146"/>
      <c r="AD17" s="145">
        <f>'G-2'!T10</f>
        <v>303</v>
      </c>
      <c r="AE17" s="145">
        <f>'G-2'!T11</f>
        <v>292</v>
      </c>
      <c r="AF17" s="145">
        <f>'G-2'!T12</f>
        <v>293.5</v>
      </c>
      <c r="AG17" s="145">
        <f>'G-2'!T13</f>
        <v>268.5</v>
      </c>
      <c r="AH17" s="145">
        <f>'G-2'!T14</f>
        <v>273.5</v>
      </c>
      <c r="AI17" s="145">
        <f>'G-2'!T15</f>
        <v>265.5</v>
      </c>
      <c r="AJ17" s="145">
        <f>'G-2'!T16</f>
        <v>273</v>
      </c>
      <c r="AK17" s="145">
        <f>'G-2'!T17</f>
        <v>262</v>
      </c>
      <c r="AL17" s="145">
        <f>'G-2'!T18</f>
        <v>250</v>
      </c>
      <c r="AM17" s="145">
        <f>'G-2'!T19</f>
        <v>238.5</v>
      </c>
      <c r="AN17" s="145">
        <f>'G-2'!T20</f>
        <v>227.5</v>
      </c>
      <c r="AO17" s="145">
        <f>'G-2'!T21</f>
        <v>211</v>
      </c>
      <c r="AP17" s="97"/>
      <c r="AQ17" s="97"/>
      <c r="AR17" s="97"/>
      <c r="AS17" s="97"/>
      <c r="AT17" s="97"/>
      <c r="AU17" s="97">
        <f t="shared" ref="AU17:BA17" si="6">E18</f>
        <v>1143</v>
      </c>
      <c r="AV17" s="97">
        <f t="shared" si="6"/>
        <v>1027</v>
      </c>
      <c r="AW17" s="97">
        <f t="shared" si="6"/>
        <v>960</v>
      </c>
      <c r="AX17" s="97">
        <f t="shared" si="6"/>
        <v>1014</v>
      </c>
      <c r="AY17" s="97">
        <f t="shared" si="6"/>
        <v>998</v>
      </c>
      <c r="AZ17" s="97">
        <f t="shared" si="6"/>
        <v>1083</v>
      </c>
      <c r="BA17" s="97">
        <f t="shared" si="6"/>
        <v>1147.5</v>
      </c>
      <c r="BB17" s="97"/>
      <c r="BC17" s="97"/>
      <c r="BD17" s="97"/>
      <c r="BE17" s="97">
        <f t="shared" ref="BE17:BQ17" si="7">P18</f>
        <v>1097</v>
      </c>
      <c r="BF17" s="97">
        <f t="shared" si="7"/>
        <v>1089</v>
      </c>
      <c r="BG17" s="97">
        <f t="shared" si="7"/>
        <v>1177.5</v>
      </c>
      <c r="BH17" s="97">
        <f t="shared" si="7"/>
        <v>1213</v>
      </c>
      <c r="BI17" s="97">
        <f t="shared" si="7"/>
        <v>1161</v>
      </c>
      <c r="BJ17" s="97">
        <f t="shared" si="7"/>
        <v>1142.5</v>
      </c>
      <c r="BK17" s="97">
        <f t="shared" si="7"/>
        <v>1046</v>
      </c>
      <c r="BL17" s="97">
        <f t="shared" si="7"/>
        <v>941.5</v>
      </c>
      <c r="BM17" s="97">
        <f t="shared" si="7"/>
        <v>1006.5</v>
      </c>
      <c r="BN17" s="97">
        <f t="shared" si="7"/>
        <v>1063</v>
      </c>
      <c r="BO17" s="97">
        <f t="shared" si="7"/>
        <v>1122</v>
      </c>
      <c r="BP17" s="97">
        <f t="shared" si="7"/>
        <v>1179</v>
      </c>
      <c r="BQ17" s="97">
        <f t="shared" si="7"/>
        <v>1155.5</v>
      </c>
      <c r="BR17" s="97"/>
      <c r="BS17" s="97"/>
      <c r="BT17" s="97"/>
      <c r="BU17" s="97">
        <f t="shared" ref="BU17:CC17" si="8">AG18</f>
        <v>1157</v>
      </c>
      <c r="BV17" s="97">
        <f t="shared" si="8"/>
        <v>1127.5</v>
      </c>
      <c r="BW17" s="97">
        <f t="shared" si="8"/>
        <v>1101</v>
      </c>
      <c r="BX17" s="97">
        <f t="shared" si="8"/>
        <v>1080.5</v>
      </c>
      <c r="BY17" s="97">
        <f t="shared" si="8"/>
        <v>1074</v>
      </c>
      <c r="BZ17" s="97">
        <f t="shared" si="8"/>
        <v>1050.5</v>
      </c>
      <c r="CA17" s="97">
        <f t="shared" si="8"/>
        <v>1023.5</v>
      </c>
      <c r="CB17" s="97">
        <f t="shared" si="8"/>
        <v>978</v>
      </c>
      <c r="CC17" s="97">
        <f t="shared" si="8"/>
        <v>927</v>
      </c>
    </row>
    <row r="18" spans="1:81" ht="16.5" customHeight="1" x14ac:dyDescent="0.2">
      <c r="A18" s="96" t="s">
        <v>74</v>
      </c>
      <c r="B18" s="145"/>
      <c r="C18" s="145"/>
      <c r="D18" s="145"/>
      <c r="E18" s="145">
        <f>B17+C17+D17+E17</f>
        <v>1143</v>
      </c>
      <c r="F18" s="145">
        <f t="shared" ref="F18:K18" si="9">C17+D17+E17+F17</f>
        <v>1027</v>
      </c>
      <c r="G18" s="145">
        <f t="shared" si="9"/>
        <v>960</v>
      </c>
      <c r="H18" s="145">
        <f t="shared" si="9"/>
        <v>1014</v>
      </c>
      <c r="I18" s="145">
        <f t="shared" si="9"/>
        <v>998</v>
      </c>
      <c r="J18" s="145">
        <f t="shared" si="9"/>
        <v>1083</v>
      </c>
      <c r="K18" s="145">
        <f t="shared" si="9"/>
        <v>1147.5</v>
      </c>
      <c r="L18" s="146"/>
      <c r="M18" s="145"/>
      <c r="N18" s="145"/>
      <c r="O18" s="145"/>
      <c r="P18" s="145">
        <f>M17+N17+O17+P17</f>
        <v>1097</v>
      </c>
      <c r="Q18" s="145">
        <f t="shared" ref="Q18:AB18" si="10">N17+O17+P17+Q17</f>
        <v>1089</v>
      </c>
      <c r="R18" s="145">
        <f t="shared" si="10"/>
        <v>1177.5</v>
      </c>
      <c r="S18" s="145">
        <f t="shared" si="10"/>
        <v>1213</v>
      </c>
      <c r="T18" s="145">
        <f t="shared" si="10"/>
        <v>1161</v>
      </c>
      <c r="U18" s="145">
        <f t="shared" si="10"/>
        <v>1142.5</v>
      </c>
      <c r="V18" s="145">
        <f t="shared" si="10"/>
        <v>1046</v>
      </c>
      <c r="W18" s="145">
        <f t="shared" si="10"/>
        <v>941.5</v>
      </c>
      <c r="X18" s="145">
        <f t="shared" si="10"/>
        <v>1006.5</v>
      </c>
      <c r="Y18" s="145">
        <f t="shared" si="10"/>
        <v>1063</v>
      </c>
      <c r="Z18" s="145">
        <f t="shared" si="10"/>
        <v>1122</v>
      </c>
      <c r="AA18" s="145">
        <f t="shared" si="10"/>
        <v>1179</v>
      </c>
      <c r="AB18" s="145">
        <f t="shared" si="10"/>
        <v>1155.5</v>
      </c>
      <c r="AC18" s="146"/>
      <c r="AD18" s="145"/>
      <c r="AE18" s="145"/>
      <c r="AF18" s="145"/>
      <c r="AG18" s="145">
        <f>AD17+AE17+AF17+AG17</f>
        <v>1157</v>
      </c>
      <c r="AH18" s="145">
        <f t="shared" ref="AH18:AO18" si="11">AE17+AF17+AG17+AH17</f>
        <v>1127.5</v>
      </c>
      <c r="AI18" s="145">
        <f t="shared" si="11"/>
        <v>1101</v>
      </c>
      <c r="AJ18" s="145">
        <f t="shared" si="11"/>
        <v>1080.5</v>
      </c>
      <c r="AK18" s="145">
        <f t="shared" si="11"/>
        <v>1074</v>
      </c>
      <c r="AL18" s="145">
        <f t="shared" si="11"/>
        <v>1050.5</v>
      </c>
      <c r="AM18" s="145">
        <f t="shared" si="11"/>
        <v>1023.5</v>
      </c>
      <c r="AN18" s="145">
        <f t="shared" si="11"/>
        <v>978</v>
      </c>
      <c r="AO18" s="145">
        <f t="shared" si="11"/>
        <v>927</v>
      </c>
      <c r="AP18" s="97"/>
      <c r="AQ18" s="97"/>
      <c r="AR18" s="97"/>
      <c r="AS18" s="97"/>
      <c r="AT18" s="97"/>
      <c r="AU18" s="97">
        <f t="shared" ref="AU18:BA18" si="12">E28</f>
        <v>0</v>
      </c>
      <c r="AV18" s="97">
        <f t="shared" si="12"/>
        <v>0</v>
      </c>
      <c r="AW18" s="97">
        <f t="shared" si="12"/>
        <v>0</v>
      </c>
      <c r="AX18" s="97">
        <f t="shared" si="12"/>
        <v>0</v>
      </c>
      <c r="AY18" s="97">
        <f t="shared" si="12"/>
        <v>0</v>
      </c>
      <c r="AZ18" s="97">
        <f t="shared" si="12"/>
        <v>0</v>
      </c>
      <c r="BA18" s="97">
        <f t="shared" si="12"/>
        <v>0</v>
      </c>
      <c r="BB18" s="97"/>
      <c r="BC18" s="97"/>
      <c r="BD18" s="97"/>
      <c r="BE18" s="97">
        <f t="shared" ref="BE18:BQ18" si="13">P28</f>
        <v>0</v>
      </c>
      <c r="BF18" s="97">
        <f t="shared" si="13"/>
        <v>0</v>
      </c>
      <c r="BG18" s="97">
        <f t="shared" si="13"/>
        <v>0</v>
      </c>
      <c r="BH18" s="97">
        <f t="shared" si="13"/>
        <v>0</v>
      </c>
      <c r="BI18" s="97">
        <f t="shared" si="13"/>
        <v>0</v>
      </c>
      <c r="BJ18" s="97">
        <f t="shared" si="13"/>
        <v>0</v>
      </c>
      <c r="BK18" s="97">
        <f t="shared" si="13"/>
        <v>0</v>
      </c>
      <c r="BL18" s="97">
        <f t="shared" si="13"/>
        <v>0</v>
      </c>
      <c r="BM18" s="97">
        <f t="shared" si="13"/>
        <v>0</v>
      </c>
      <c r="BN18" s="97">
        <f t="shared" si="13"/>
        <v>0</v>
      </c>
      <c r="BO18" s="97">
        <f t="shared" si="13"/>
        <v>0</v>
      </c>
      <c r="BP18" s="97">
        <f t="shared" si="13"/>
        <v>0</v>
      </c>
      <c r="BQ18" s="97">
        <f t="shared" si="13"/>
        <v>0</v>
      </c>
      <c r="BR18" s="97"/>
      <c r="BS18" s="97"/>
      <c r="BT18" s="97"/>
      <c r="BU18" s="97">
        <f t="shared" ref="BU18:CC18" si="14">AG28</f>
        <v>0</v>
      </c>
      <c r="BV18" s="97">
        <f t="shared" si="14"/>
        <v>0</v>
      </c>
      <c r="BW18" s="97">
        <f t="shared" si="14"/>
        <v>0</v>
      </c>
      <c r="BX18" s="97">
        <f t="shared" si="14"/>
        <v>0</v>
      </c>
      <c r="BY18" s="97">
        <f t="shared" si="14"/>
        <v>0</v>
      </c>
      <c r="BZ18" s="97">
        <f t="shared" si="14"/>
        <v>0</v>
      </c>
      <c r="CA18" s="97">
        <f t="shared" si="14"/>
        <v>0</v>
      </c>
      <c r="CB18" s="97">
        <f t="shared" si="14"/>
        <v>0</v>
      </c>
      <c r="CC18" s="97">
        <f t="shared" si="14"/>
        <v>0</v>
      </c>
    </row>
    <row r="19" spans="1:81" ht="16.5" customHeight="1" x14ac:dyDescent="0.2">
      <c r="A19" s="93" t="s">
        <v>75</v>
      </c>
      <c r="B19" s="147"/>
      <c r="C19" s="148" t="s">
        <v>76</v>
      </c>
      <c r="D19" s="149">
        <f>DIRECCIONALIDAD!J19/100</f>
        <v>0</v>
      </c>
      <c r="E19" s="148"/>
      <c r="F19" s="148" t="s">
        <v>77</v>
      </c>
      <c r="G19" s="149">
        <f>DIRECCIONALIDAD!J20/100</f>
        <v>0.93563958165728078</v>
      </c>
      <c r="H19" s="148"/>
      <c r="I19" s="148" t="s">
        <v>78</v>
      </c>
      <c r="J19" s="149">
        <f>DIRECCIONALIDAD!J21/100</f>
        <v>6.4360418342719231E-2</v>
      </c>
      <c r="K19" s="150"/>
      <c r="L19" s="144"/>
      <c r="M19" s="147"/>
      <c r="N19" s="148"/>
      <c r="O19" s="148" t="s">
        <v>76</v>
      </c>
      <c r="P19" s="149">
        <f>DIRECCIONALIDAD!J22/100</f>
        <v>0</v>
      </c>
      <c r="Q19" s="148"/>
      <c r="R19" s="148"/>
      <c r="S19" s="148"/>
      <c r="T19" s="148" t="s">
        <v>77</v>
      </c>
      <c r="U19" s="149">
        <f>DIRECCIONALIDAD!J23/100</f>
        <v>0.87807017543859645</v>
      </c>
      <c r="V19" s="148"/>
      <c r="W19" s="148"/>
      <c r="X19" s="148"/>
      <c r="Y19" s="148" t="s">
        <v>78</v>
      </c>
      <c r="Z19" s="149">
        <f>DIRECCIONALIDAD!J24/100</f>
        <v>0.12192982456140351</v>
      </c>
      <c r="AA19" s="148"/>
      <c r="AB19" s="150"/>
      <c r="AC19" s="144"/>
      <c r="AD19" s="147"/>
      <c r="AE19" s="148" t="s">
        <v>76</v>
      </c>
      <c r="AF19" s="149">
        <f>DIRECCIONALIDAD!J25/100</f>
        <v>0</v>
      </c>
      <c r="AG19" s="148"/>
      <c r="AH19" s="148"/>
      <c r="AI19" s="148"/>
      <c r="AJ19" s="148" t="s">
        <v>77</v>
      </c>
      <c r="AK19" s="149">
        <f>DIRECCIONALIDAD!J26/100</f>
        <v>0.90816326530612246</v>
      </c>
      <c r="AL19" s="148"/>
      <c r="AM19" s="148"/>
      <c r="AN19" s="148" t="s">
        <v>78</v>
      </c>
      <c r="AO19" s="151">
        <f>DIRECCIONALIDAD!J27/100</f>
        <v>9.1836734693877556E-2</v>
      </c>
      <c r="AP19" s="88"/>
      <c r="AQ19" s="88"/>
      <c r="AR19" s="88"/>
      <c r="AS19" s="88"/>
      <c r="AT19" s="88"/>
      <c r="AU19" s="88">
        <f t="shared" ref="AU19:BA19" si="15">E23</f>
        <v>765</v>
      </c>
      <c r="AV19" s="88">
        <f t="shared" si="15"/>
        <v>786.5</v>
      </c>
      <c r="AW19" s="88">
        <f t="shared" si="15"/>
        <v>781</v>
      </c>
      <c r="AX19" s="88">
        <f t="shared" si="15"/>
        <v>765</v>
      </c>
      <c r="AY19" s="88">
        <f t="shared" si="15"/>
        <v>776.5</v>
      </c>
      <c r="AZ19" s="88">
        <f t="shared" si="15"/>
        <v>783.5</v>
      </c>
      <c r="BA19" s="88">
        <f t="shared" si="15"/>
        <v>834.5</v>
      </c>
      <c r="BB19" s="88"/>
      <c r="BC19" s="88"/>
      <c r="BD19" s="88"/>
      <c r="BE19" s="88">
        <f t="shared" ref="BE19:BQ19" si="16">P23</f>
        <v>957.5</v>
      </c>
      <c r="BF19" s="88">
        <f t="shared" si="16"/>
        <v>952</v>
      </c>
      <c r="BG19" s="88">
        <f t="shared" si="16"/>
        <v>914.5</v>
      </c>
      <c r="BH19" s="88">
        <f t="shared" si="16"/>
        <v>903</v>
      </c>
      <c r="BI19" s="88">
        <f t="shared" si="16"/>
        <v>856</v>
      </c>
      <c r="BJ19" s="88">
        <f t="shared" si="16"/>
        <v>810</v>
      </c>
      <c r="BK19" s="88">
        <f t="shared" si="16"/>
        <v>783.5</v>
      </c>
      <c r="BL19" s="88">
        <f t="shared" si="16"/>
        <v>730</v>
      </c>
      <c r="BM19" s="88">
        <f t="shared" si="16"/>
        <v>747</v>
      </c>
      <c r="BN19" s="88">
        <f t="shared" si="16"/>
        <v>816.5</v>
      </c>
      <c r="BO19" s="88">
        <f t="shared" si="16"/>
        <v>860</v>
      </c>
      <c r="BP19" s="88">
        <f t="shared" si="16"/>
        <v>928</v>
      </c>
      <c r="BQ19" s="88">
        <f t="shared" si="16"/>
        <v>946.5</v>
      </c>
      <c r="BR19" s="88"/>
      <c r="BS19" s="88"/>
      <c r="BT19" s="88"/>
      <c r="BU19" s="88">
        <f t="shared" ref="BU19:CC19" si="17">AG23</f>
        <v>961.5</v>
      </c>
      <c r="BV19" s="88">
        <f t="shared" si="17"/>
        <v>951</v>
      </c>
      <c r="BW19" s="88">
        <f t="shared" si="17"/>
        <v>934.5</v>
      </c>
      <c r="BX19" s="88">
        <f t="shared" si="17"/>
        <v>872</v>
      </c>
      <c r="BY19" s="88">
        <f t="shared" si="17"/>
        <v>807.5</v>
      </c>
      <c r="BZ19" s="88">
        <f t="shared" si="17"/>
        <v>787.5</v>
      </c>
      <c r="CA19" s="88">
        <f t="shared" si="17"/>
        <v>730.5</v>
      </c>
      <c r="CB19" s="88">
        <f t="shared" si="17"/>
        <v>689.5</v>
      </c>
      <c r="CC19" s="88">
        <f t="shared" si="17"/>
        <v>669</v>
      </c>
    </row>
    <row r="20" spans="1:81" ht="16.5" customHeight="1" x14ac:dyDescent="0.2">
      <c r="A20" s="159" t="s">
        <v>125</v>
      </c>
      <c r="B20" s="160">
        <f>MAX(B18:K18)</f>
        <v>1147.5</v>
      </c>
      <c r="C20" s="148" t="s">
        <v>76</v>
      </c>
      <c r="D20" s="161">
        <f>+B20*D19</f>
        <v>0</v>
      </c>
      <c r="E20" s="148"/>
      <c r="F20" s="148" t="s">
        <v>77</v>
      </c>
      <c r="G20" s="161">
        <f>+B20*G19</f>
        <v>1073.6464199517297</v>
      </c>
      <c r="H20" s="148"/>
      <c r="I20" s="148" t="s">
        <v>78</v>
      </c>
      <c r="J20" s="161">
        <f>+B20*J19</f>
        <v>73.853580048270317</v>
      </c>
      <c r="K20" s="150"/>
      <c r="L20" s="144"/>
      <c r="M20" s="160">
        <f>MAX(M18:AB18)</f>
        <v>1213</v>
      </c>
      <c r="N20" s="148"/>
      <c r="O20" s="148" t="s">
        <v>76</v>
      </c>
      <c r="P20" s="162">
        <f>+M20*P19</f>
        <v>0</v>
      </c>
      <c r="Q20" s="148"/>
      <c r="R20" s="148"/>
      <c r="S20" s="148"/>
      <c r="T20" s="148" t="s">
        <v>77</v>
      </c>
      <c r="U20" s="162">
        <f>+M20*U19</f>
        <v>1065.0991228070175</v>
      </c>
      <c r="V20" s="148"/>
      <c r="W20" s="148"/>
      <c r="X20" s="148"/>
      <c r="Y20" s="148" t="s">
        <v>78</v>
      </c>
      <c r="Z20" s="162">
        <f>+M20*Z19</f>
        <v>147.90087719298245</v>
      </c>
      <c r="AA20" s="148"/>
      <c r="AB20" s="150"/>
      <c r="AC20" s="144"/>
      <c r="AD20" s="160">
        <f>MAX(AD18:AO18)</f>
        <v>1157</v>
      </c>
      <c r="AE20" s="148" t="s">
        <v>76</v>
      </c>
      <c r="AF20" s="161">
        <f>+AD20*AF19</f>
        <v>0</v>
      </c>
      <c r="AG20" s="148"/>
      <c r="AH20" s="148"/>
      <c r="AI20" s="148"/>
      <c r="AJ20" s="148" t="s">
        <v>77</v>
      </c>
      <c r="AK20" s="161">
        <f>+AD20*AK19</f>
        <v>1050.7448979591836</v>
      </c>
      <c r="AL20" s="148"/>
      <c r="AM20" s="148"/>
      <c r="AN20" s="148" t="s">
        <v>78</v>
      </c>
      <c r="AO20" s="163">
        <f>+AD20*AO19</f>
        <v>106.25510204081633</v>
      </c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</row>
    <row r="21" spans="1:81" ht="16.5" customHeight="1" x14ac:dyDescent="0.2">
      <c r="A21" s="88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252" t="s">
        <v>72</v>
      </c>
      <c r="U21" s="252"/>
      <c r="V21" s="152">
        <v>3</v>
      </c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88"/>
      <c r="AQ21" s="88"/>
      <c r="AR21" s="88"/>
      <c r="AS21" s="88"/>
      <c r="AT21" s="88"/>
      <c r="AU21" s="88">
        <f t="shared" ref="AU21:BA21" si="18">E32</f>
        <v>1908</v>
      </c>
      <c r="AV21" s="88">
        <f t="shared" si="18"/>
        <v>1813.5</v>
      </c>
      <c r="AW21" s="88">
        <f t="shared" si="18"/>
        <v>1741</v>
      </c>
      <c r="AX21" s="88">
        <f t="shared" si="18"/>
        <v>1779</v>
      </c>
      <c r="AY21" s="88">
        <f t="shared" si="18"/>
        <v>1774.5</v>
      </c>
      <c r="AZ21" s="88">
        <f t="shared" si="18"/>
        <v>1866.5</v>
      </c>
      <c r="BA21" s="88">
        <f t="shared" si="18"/>
        <v>1982</v>
      </c>
      <c r="BB21" s="88"/>
      <c r="BC21" s="88"/>
      <c r="BD21" s="88"/>
      <c r="BE21" s="88">
        <f t="shared" ref="BE21:BQ21" si="19">P32</f>
        <v>2054.5</v>
      </c>
      <c r="BF21" s="88">
        <f t="shared" si="19"/>
        <v>2041</v>
      </c>
      <c r="BG21" s="88">
        <f t="shared" si="19"/>
        <v>2092</v>
      </c>
      <c r="BH21" s="88">
        <f t="shared" si="19"/>
        <v>2116</v>
      </c>
      <c r="BI21" s="88">
        <f t="shared" si="19"/>
        <v>2017</v>
      </c>
      <c r="BJ21" s="88">
        <f t="shared" si="19"/>
        <v>1952.5</v>
      </c>
      <c r="BK21" s="88">
        <f t="shared" si="19"/>
        <v>1829.5</v>
      </c>
      <c r="BL21" s="88">
        <f t="shared" si="19"/>
        <v>1671.5</v>
      </c>
      <c r="BM21" s="88">
        <f t="shared" si="19"/>
        <v>1753.5</v>
      </c>
      <c r="BN21" s="88">
        <f t="shared" si="19"/>
        <v>1879.5</v>
      </c>
      <c r="BO21" s="88">
        <f t="shared" si="19"/>
        <v>1982</v>
      </c>
      <c r="BP21" s="88">
        <f t="shared" si="19"/>
        <v>2107</v>
      </c>
      <c r="BQ21" s="88">
        <f t="shared" si="19"/>
        <v>2102</v>
      </c>
      <c r="BR21" s="88"/>
      <c r="BS21" s="88"/>
      <c r="BT21" s="88"/>
      <c r="BU21" s="88">
        <f t="shared" ref="BU21:CC21" si="20">AG32</f>
        <v>2118.5</v>
      </c>
      <c r="BV21" s="88">
        <f t="shared" si="20"/>
        <v>2078.5</v>
      </c>
      <c r="BW21" s="88">
        <f t="shared" si="20"/>
        <v>2035.5</v>
      </c>
      <c r="BX21" s="88">
        <f t="shared" si="20"/>
        <v>1952.5</v>
      </c>
      <c r="BY21" s="88">
        <f t="shared" si="20"/>
        <v>1881.5</v>
      </c>
      <c r="BZ21" s="88">
        <f t="shared" si="20"/>
        <v>1838</v>
      </c>
      <c r="CA21" s="88">
        <f t="shared" si="20"/>
        <v>1754</v>
      </c>
      <c r="CB21" s="88">
        <f t="shared" si="20"/>
        <v>1667.5</v>
      </c>
      <c r="CC21" s="88">
        <f t="shared" si="20"/>
        <v>1596</v>
      </c>
    </row>
    <row r="22" spans="1:81" ht="16.5" customHeight="1" x14ac:dyDescent="0.2">
      <c r="A22" s="96" t="s">
        <v>73</v>
      </c>
      <c r="B22" s="145">
        <f>'G-3'!F10</f>
        <v>170</v>
      </c>
      <c r="C22" s="145">
        <f>'G-3'!F11</f>
        <v>189</v>
      </c>
      <c r="D22" s="145">
        <f>'G-3'!F12</f>
        <v>221.5</v>
      </c>
      <c r="E22" s="145">
        <f>'G-3'!F13</f>
        <v>184.5</v>
      </c>
      <c r="F22" s="145">
        <f>'G-3'!F14</f>
        <v>191.5</v>
      </c>
      <c r="G22" s="145">
        <f>'G-3'!F15</f>
        <v>183.5</v>
      </c>
      <c r="H22" s="145">
        <f>'G-3'!F16</f>
        <v>205.5</v>
      </c>
      <c r="I22" s="145">
        <f>'G-3'!F17</f>
        <v>196</v>
      </c>
      <c r="J22" s="145">
        <f>'G-3'!F18</f>
        <v>198.5</v>
      </c>
      <c r="K22" s="145">
        <f>'G-3'!F19</f>
        <v>234.5</v>
      </c>
      <c r="L22" s="146"/>
      <c r="M22" s="145">
        <f>'G-3'!F20</f>
        <v>234.5</v>
      </c>
      <c r="N22" s="145">
        <f>'G-3'!F21</f>
        <v>244</v>
      </c>
      <c r="O22" s="145">
        <f>'G-3'!F22</f>
        <v>232.5</v>
      </c>
      <c r="P22" s="145">
        <f>'G-3'!M10</f>
        <v>246.5</v>
      </c>
      <c r="Q22" s="145">
        <f>'G-3'!M11</f>
        <v>229</v>
      </c>
      <c r="R22" s="145">
        <f>'G-3'!M12</f>
        <v>206.5</v>
      </c>
      <c r="S22" s="145">
        <f>'G-3'!M13</f>
        <v>221</v>
      </c>
      <c r="T22" s="145">
        <f>'G-3'!M14</f>
        <v>199.5</v>
      </c>
      <c r="U22" s="145">
        <f>'G-3'!M15</f>
        <v>183</v>
      </c>
      <c r="V22" s="145">
        <f>'G-3'!M16</f>
        <v>180</v>
      </c>
      <c r="W22" s="145">
        <f>'G-3'!M17</f>
        <v>167.5</v>
      </c>
      <c r="X22" s="145">
        <f>'G-3'!M18</f>
        <v>216.5</v>
      </c>
      <c r="Y22" s="145">
        <f>'G-3'!M19</f>
        <v>252.5</v>
      </c>
      <c r="Z22" s="145">
        <f>'G-3'!M20</f>
        <v>223.5</v>
      </c>
      <c r="AA22" s="145">
        <f>'G-3'!M21</f>
        <v>235.5</v>
      </c>
      <c r="AB22" s="145">
        <f>'G-3'!M22</f>
        <v>235</v>
      </c>
      <c r="AC22" s="146"/>
      <c r="AD22" s="145">
        <f>'G-3'!T10</f>
        <v>230.5</v>
      </c>
      <c r="AE22" s="145">
        <f>'G-3'!T11</f>
        <v>236</v>
      </c>
      <c r="AF22" s="145">
        <f>'G-3'!T12</f>
        <v>256.5</v>
      </c>
      <c r="AG22" s="145">
        <f>'G-3'!T13</f>
        <v>238.5</v>
      </c>
      <c r="AH22" s="145">
        <f>'G-3'!T14</f>
        <v>220</v>
      </c>
      <c r="AI22" s="145">
        <f>'G-3'!T15</f>
        <v>219.5</v>
      </c>
      <c r="AJ22" s="145">
        <f>'G-3'!T16</f>
        <v>194</v>
      </c>
      <c r="AK22" s="145">
        <f>'G-3'!T17</f>
        <v>174</v>
      </c>
      <c r="AL22" s="145">
        <f>'G-3'!T18</f>
        <v>200</v>
      </c>
      <c r="AM22" s="145">
        <f>'G-3'!T19</f>
        <v>162.5</v>
      </c>
      <c r="AN22" s="145">
        <f>'G-3'!T20</f>
        <v>153</v>
      </c>
      <c r="AO22" s="145">
        <f>'G-3'!T21</f>
        <v>153.5</v>
      </c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/>
      <c r="BX22" s="97"/>
      <c r="BY22" s="97"/>
      <c r="BZ22" s="97"/>
      <c r="CA22" s="97"/>
      <c r="CB22" s="97"/>
      <c r="CC22" s="97"/>
    </row>
    <row r="23" spans="1:81" ht="16.5" customHeight="1" x14ac:dyDescent="0.2">
      <c r="A23" s="96" t="s">
        <v>74</v>
      </c>
      <c r="B23" s="145"/>
      <c r="C23" s="145"/>
      <c r="D23" s="145"/>
      <c r="E23" s="145">
        <f>B22+C22+D22+E22</f>
        <v>765</v>
      </c>
      <c r="F23" s="145">
        <f t="shared" ref="F23:K23" si="21">C22+D22+E22+F22</f>
        <v>786.5</v>
      </c>
      <c r="G23" s="145">
        <f t="shared" si="21"/>
        <v>781</v>
      </c>
      <c r="H23" s="145">
        <f t="shared" si="21"/>
        <v>765</v>
      </c>
      <c r="I23" s="145">
        <f t="shared" si="21"/>
        <v>776.5</v>
      </c>
      <c r="J23" s="145">
        <f t="shared" si="21"/>
        <v>783.5</v>
      </c>
      <c r="K23" s="145">
        <f t="shared" si="21"/>
        <v>834.5</v>
      </c>
      <c r="L23" s="146"/>
      <c r="M23" s="145"/>
      <c r="N23" s="145"/>
      <c r="O23" s="145"/>
      <c r="P23" s="145">
        <f>M22+N22+O22+P22</f>
        <v>957.5</v>
      </c>
      <c r="Q23" s="145">
        <f t="shared" ref="Q23:AB23" si="22">N22+O22+P22+Q22</f>
        <v>952</v>
      </c>
      <c r="R23" s="145">
        <f t="shared" si="22"/>
        <v>914.5</v>
      </c>
      <c r="S23" s="145">
        <f t="shared" si="22"/>
        <v>903</v>
      </c>
      <c r="T23" s="145">
        <f t="shared" si="22"/>
        <v>856</v>
      </c>
      <c r="U23" s="145">
        <f t="shared" si="22"/>
        <v>810</v>
      </c>
      <c r="V23" s="145">
        <f t="shared" si="22"/>
        <v>783.5</v>
      </c>
      <c r="W23" s="145">
        <f t="shared" si="22"/>
        <v>730</v>
      </c>
      <c r="X23" s="145">
        <f t="shared" si="22"/>
        <v>747</v>
      </c>
      <c r="Y23" s="145">
        <f t="shared" si="22"/>
        <v>816.5</v>
      </c>
      <c r="Z23" s="145">
        <f t="shared" si="22"/>
        <v>860</v>
      </c>
      <c r="AA23" s="145">
        <f t="shared" si="22"/>
        <v>928</v>
      </c>
      <c r="AB23" s="145">
        <f t="shared" si="22"/>
        <v>946.5</v>
      </c>
      <c r="AC23" s="146"/>
      <c r="AD23" s="145"/>
      <c r="AE23" s="145"/>
      <c r="AF23" s="145"/>
      <c r="AG23" s="145">
        <f>AD22+AE22+AF22+AG22</f>
        <v>961.5</v>
      </c>
      <c r="AH23" s="145">
        <f t="shared" ref="AH23:AO23" si="23">AE22+AF22+AG22+AH22</f>
        <v>951</v>
      </c>
      <c r="AI23" s="145">
        <f t="shared" si="23"/>
        <v>934.5</v>
      </c>
      <c r="AJ23" s="145">
        <f t="shared" si="23"/>
        <v>872</v>
      </c>
      <c r="AK23" s="145">
        <f t="shared" si="23"/>
        <v>807.5</v>
      </c>
      <c r="AL23" s="145">
        <f t="shared" si="23"/>
        <v>787.5</v>
      </c>
      <c r="AM23" s="145">
        <f t="shared" si="23"/>
        <v>730.5</v>
      </c>
      <c r="AN23" s="145">
        <f t="shared" si="23"/>
        <v>689.5</v>
      </c>
      <c r="AO23" s="145">
        <f t="shared" si="23"/>
        <v>669</v>
      </c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7"/>
      <c r="BM23" s="97"/>
      <c r="BN23" s="97"/>
      <c r="BO23" s="97"/>
      <c r="BP23" s="97"/>
      <c r="BQ23" s="97"/>
      <c r="BR23" s="97"/>
      <c r="BS23" s="97"/>
      <c r="BT23" s="97"/>
      <c r="BU23" s="97"/>
      <c r="BV23" s="97"/>
      <c r="BW23" s="97"/>
      <c r="BX23" s="97"/>
      <c r="BY23" s="97"/>
      <c r="BZ23" s="97"/>
      <c r="CA23" s="97"/>
      <c r="CB23" s="97"/>
      <c r="CC23" s="97"/>
    </row>
    <row r="24" spans="1:81" ht="16.5" customHeight="1" x14ac:dyDescent="0.2">
      <c r="A24" s="93" t="s">
        <v>75</v>
      </c>
      <c r="B24" s="147"/>
      <c r="C24" s="148" t="s">
        <v>76</v>
      </c>
      <c r="D24" s="149">
        <f>DIRECCIONALIDAD!J28/100</f>
        <v>0.29494079655543598</v>
      </c>
      <c r="E24" s="148"/>
      <c r="F24" s="148" t="s">
        <v>77</v>
      </c>
      <c r="G24" s="149">
        <f>DIRECCIONALIDAD!J29/100</f>
        <v>0.70505920344456419</v>
      </c>
      <c r="H24" s="148"/>
      <c r="I24" s="148" t="s">
        <v>78</v>
      </c>
      <c r="J24" s="149">
        <f>DIRECCIONALIDAD!J30/100</f>
        <v>0</v>
      </c>
      <c r="K24" s="150"/>
      <c r="L24" s="144"/>
      <c r="M24" s="147"/>
      <c r="N24" s="148"/>
      <c r="O24" s="148" t="s">
        <v>76</v>
      </c>
      <c r="P24" s="149">
        <f>DIRECCIONALIDAD!J31/100</f>
        <v>0.33687566418703502</v>
      </c>
      <c r="Q24" s="148"/>
      <c r="R24" s="148"/>
      <c r="S24" s="148"/>
      <c r="T24" s="148" t="s">
        <v>77</v>
      </c>
      <c r="U24" s="149">
        <f>DIRECCIONALIDAD!J32/100</f>
        <v>0.66312433581296493</v>
      </c>
      <c r="V24" s="148"/>
      <c r="W24" s="148"/>
      <c r="X24" s="148"/>
      <c r="Y24" s="148" t="s">
        <v>78</v>
      </c>
      <c r="Z24" s="149">
        <f>DIRECCIONALIDAD!J33/100</f>
        <v>0</v>
      </c>
      <c r="AA24" s="148"/>
      <c r="AB24" s="148"/>
      <c r="AC24" s="144"/>
      <c r="AD24" s="147"/>
      <c r="AE24" s="148" t="s">
        <v>76</v>
      </c>
      <c r="AF24" s="149">
        <f>DIRECCIONALIDAD!J34/100</f>
        <v>0.34357224118316265</v>
      </c>
      <c r="AG24" s="148"/>
      <c r="AH24" s="148"/>
      <c r="AI24" s="148"/>
      <c r="AJ24" s="148" t="s">
        <v>77</v>
      </c>
      <c r="AK24" s="149">
        <f>DIRECCIONALIDAD!J35/100</f>
        <v>0.65642775881683735</v>
      </c>
      <c r="AL24" s="148"/>
      <c r="AM24" s="148"/>
      <c r="AN24" s="148" t="s">
        <v>78</v>
      </c>
      <c r="AO24" s="149">
        <f>DIRECCIONALIDAD!J36/100</f>
        <v>0</v>
      </c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8"/>
      <c r="BP24" s="88"/>
      <c r="BQ24" s="88"/>
      <c r="BR24" s="88"/>
      <c r="BS24" s="88"/>
      <c r="BT24" s="88"/>
      <c r="BU24" s="88"/>
      <c r="BV24" s="88"/>
      <c r="BW24" s="88"/>
      <c r="BX24" s="88"/>
      <c r="BY24" s="88"/>
      <c r="BZ24" s="88"/>
      <c r="CA24" s="88"/>
      <c r="CB24" s="88"/>
      <c r="CC24" s="88"/>
    </row>
    <row r="25" spans="1:81" ht="16.5" customHeight="1" x14ac:dyDescent="0.2">
      <c r="A25" s="159" t="s">
        <v>125</v>
      </c>
      <c r="B25" s="160">
        <f>MAX(B23:K23)</f>
        <v>834.5</v>
      </c>
      <c r="C25" s="148" t="s">
        <v>76</v>
      </c>
      <c r="D25" s="161">
        <f>+B25*D24</f>
        <v>246.12809472551132</v>
      </c>
      <c r="E25" s="148"/>
      <c r="F25" s="148" t="s">
        <v>77</v>
      </c>
      <c r="G25" s="161">
        <f>+B25*G24</f>
        <v>588.37190527448877</v>
      </c>
      <c r="H25" s="148"/>
      <c r="I25" s="148" t="s">
        <v>78</v>
      </c>
      <c r="J25" s="161">
        <f>+B25*J24</f>
        <v>0</v>
      </c>
      <c r="K25" s="150"/>
      <c r="L25" s="144"/>
      <c r="M25" s="160">
        <f>MAX(M23:AB23)</f>
        <v>957.5</v>
      </c>
      <c r="N25" s="148"/>
      <c r="O25" s="148" t="s">
        <v>76</v>
      </c>
      <c r="P25" s="162">
        <f>+M25*P24</f>
        <v>322.55844845908604</v>
      </c>
      <c r="Q25" s="148"/>
      <c r="R25" s="148"/>
      <c r="S25" s="148"/>
      <c r="T25" s="148" t="s">
        <v>77</v>
      </c>
      <c r="U25" s="162">
        <f>+M25*U24</f>
        <v>634.94155154091391</v>
      </c>
      <c r="V25" s="148"/>
      <c r="W25" s="148"/>
      <c r="X25" s="148"/>
      <c r="Y25" s="148" t="s">
        <v>78</v>
      </c>
      <c r="Z25" s="162">
        <f>+M25*Z24</f>
        <v>0</v>
      </c>
      <c r="AA25" s="148"/>
      <c r="AB25" s="150"/>
      <c r="AC25" s="144"/>
      <c r="AD25" s="160">
        <f>MAX(AD23:AO23)</f>
        <v>961.5</v>
      </c>
      <c r="AE25" s="148" t="s">
        <v>76</v>
      </c>
      <c r="AF25" s="161">
        <f>+AD25*AF24</f>
        <v>330.34470989761087</v>
      </c>
      <c r="AG25" s="148"/>
      <c r="AH25" s="148"/>
      <c r="AI25" s="148"/>
      <c r="AJ25" s="148" t="s">
        <v>77</v>
      </c>
      <c r="AK25" s="161">
        <f>+AD25*AK24</f>
        <v>631.15529010238913</v>
      </c>
      <c r="AL25" s="148"/>
      <c r="AM25" s="148"/>
      <c r="AN25" s="148" t="s">
        <v>78</v>
      </c>
      <c r="AO25" s="163">
        <f>+AD25*AO24</f>
        <v>0</v>
      </c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8"/>
      <c r="BY25" s="88"/>
      <c r="BZ25" s="88"/>
      <c r="CA25" s="88"/>
      <c r="CB25" s="88"/>
      <c r="CC25" s="88"/>
    </row>
    <row r="26" spans="1:81" ht="16.5" customHeight="1" x14ac:dyDescent="0.2">
      <c r="A26" s="88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252" t="s">
        <v>72</v>
      </c>
      <c r="U26" s="252"/>
      <c r="V26" s="152">
        <v>4</v>
      </c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8"/>
      <c r="BP26" s="88"/>
      <c r="BQ26" s="88"/>
      <c r="BR26" s="88"/>
      <c r="BS26" s="88"/>
      <c r="BT26" s="88"/>
      <c r="BU26" s="88"/>
      <c r="BV26" s="88"/>
      <c r="BW26" s="88"/>
      <c r="BX26" s="88"/>
      <c r="BY26" s="88"/>
      <c r="BZ26" s="88"/>
      <c r="CA26" s="88"/>
      <c r="CB26" s="88"/>
      <c r="CC26" s="88"/>
    </row>
    <row r="27" spans="1:81" ht="16.5" customHeight="1" x14ac:dyDescent="0.2">
      <c r="A27" s="96" t="s">
        <v>73</v>
      </c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46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6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7"/>
      <c r="BM27" s="97"/>
      <c r="BN27" s="97"/>
      <c r="BO27" s="97"/>
      <c r="BP27" s="97"/>
      <c r="BQ27" s="97"/>
      <c r="BR27" s="97"/>
      <c r="BS27" s="97"/>
      <c r="BT27" s="97"/>
      <c r="BU27" s="97"/>
      <c r="BV27" s="97"/>
      <c r="BW27" s="97"/>
      <c r="BX27" s="97"/>
      <c r="BY27" s="97"/>
      <c r="BZ27" s="97"/>
      <c r="CA27" s="97"/>
      <c r="CB27" s="97"/>
      <c r="CC27" s="97"/>
    </row>
    <row r="28" spans="1:81" ht="16.5" customHeight="1" x14ac:dyDescent="0.2">
      <c r="A28" s="96" t="s">
        <v>74</v>
      </c>
      <c r="B28" s="145"/>
      <c r="C28" s="145"/>
      <c r="D28" s="145"/>
      <c r="E28" s="145">
        <f>B27+C27+D27+E27</f>
        <v>0</v>
      </c>
      <c r="F28" s="145">
        <f t="shared" ref="F28:K28" si="24">C27+D27+E27+F27</f>
        <v>0</v>
      </c>
      <c r="G28" s="145">
        <f t="shared" si="24"/>
        <v>0</v>
      </c>
      <c r="H28" s="145">
        <f t="shared" si="24"/>
        <v>0</v>
      </c>
      <c r="I28" s="145">
        <f t="shared" si="24"/>
        <v>0</v>
      </c>
      <c r="J28" s="145">
        <f t="shared" si="24"/>
        <v>0</v>
      </c>
      <c r="K28" s="145">
        <f t="shared" si="24"/>
        <v>0</v>
      </c>
      <c r="L28" s="146"/>
      <c r="M28" s="145"/>
      <c r="N28" s="145"/>
      <c r="O28" s="145"/>
      <c r="P28" s="145">
        <f>M27+N27+O27+P27</f>
        <v>0</v>
      </c>
      <c r="Q28" s="145">
        <f t="shared" ref="Q28:AB28" si="25">N27+O27+P27+Q27</f>
        <v>0</v>
      </c>
      <c r="R28" s="145">
        <f t="shared" si="25"/>
        <v>0</v>
      </c>
      <c r="S28" s="145">
        <f t="shared" si="25"/>
        <v>0</v>
      </c>
      <c r="T28" s="145">
        <f t="shared" si="25"/>
        <v>0</v>
      </c>
      <c r="U28" s="145">
        <f t="shared" si="25"/>
        <v>0</v>
      </c>
      <c r="V28" s="145">
        <f t="shared" si="25"/>
        <v>0</v>
      </c>
      <c r="W28" s="145">
        <f t="shared" si="25"/>
        <v>0</v>
      </c>
      <c r="X28" s="145">
        <f t="shared" si="25"/>
        <v>0</v>
      </c>
      <c r="Y28" s="145">
        <f t="shared" si="25"/>
        <v>0</v>
      </c>
      <c r="Z28" s="145">
        <f t="shared" si="25"/>
        <v>0</v>
      </c>
      <c r="AA28" s="145">
        <f t="shared" si="25"/>
        <v>0</v>
      </c>
      <c r="AB28" s="145">
        <f t="shared" si="25"/>
        <v>0</v>
      </c>
      <c r="AC28" s="146"/>
      <c r="AD28" s="145"/>
      <c r="AE28" s="145"/>
      <c r="AF28" s="145"/>
      <c r="AG28" s="145">
        <f>AD27+AE27+AF27+AG27</f>
        <v>0</v>
      </c>
      <c r="AH28" s="145">
        <f t="shared" ref="AH28:AO28" si="26">AE27+AF27+AG27+AH27</f>
        <v>0</v>
      </c>
      <c r="AI28" s="145">
        <f t="shared" si="26"/>
        <v>0</v>
      </c>
      <c r="AJ28" s="145">
        <f t="shared" si="26"/>
        <v>0</v>
      </c>
      <c r="AK28" s="145">
        <f t="shared" si="26"/>
        <v>0</v>
      </c>
      <c r="AL28" s="145">
        <f t="shared" si="26"/>
        <v>0</v>
      </c>
      <c r="AM28" s="145">
        <f t="shared" si="26"/>
        <v>0</v>
      </c>
      <c r="AN28" s="145">
        <f t="shared" si="26"/>
        <v>0</v>
      </c>
      <c r="AO28" s="145">
        <f t="shared" si="26"/>
        <v>0</v>
      </c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  <c r="BN28" s="97"/>
      <c r="BO28" s="97"/>
      <c r="BP28" s="97"/>
      <c r="BQ28" s="97"/>
      <c r="BR28" s="97"/>
      <c r="BS28" s="97"/>
      <c r="BT28" s="97"/>
      <c r="BU28" s="97"/>
      <c r="BV28" s="97"/>
      <c r="BW28" s="97"/>
      <c r="BX28" s="97"/>
      <c r="BY28" s="97"/>
      <c r="BZ28" s="97"/>
      <c r="CA28" s="97"/>
      <c r="CB28" s="97"/>
      <c r="CC28" s="97"/>
    </row>
    <row r="29" spans="1:81" ht="16.5" customHeight="1" x14ac:dyDescent="0.2">
      <c r="A29" s="93" t="s">
        <v>75</v>
      </c>
      <c r="B29" s="147"/>
      <c r="C29" s="148" t="s">
        <v>76</v>
      </c>
      <c r="D29" s="149">
        <f>DIRECCIONALIDAD!J37/100</f>
        <v>0</v>
      </c>
      <c r="E29" s="148"/>
      <c r="F29" s="148" t="s">
        <v>77</v>
      </c>
      <c r="G29" s="149">
        <f>DIRECCIONALIDAD!J38/100</f>
        <v>0</v>
      </c>
      <c r="H29" s="148"/>
      <c r="I29" s="148" t="s">
        <v>78</v>
      </c>
      <c r="J29" s="149">
        <f>DIRECCIONALIDAD!J39/100</f>
        <v>0</v>
      </c>
      <c r="K29" s="150"/>
      <c r="L29" s="144"/>
      <c r="M29" s="147"/>
      <c r="N29" s="148"/>
      <c r="O29" s="148" t="s">
        <v>76</v>
      </c>
      <c r="P29" s="149">
        <f>DIRECCIONALIDAD!J40/100</f>
        <v>0</v>
      </c>
      <c r="Q29" s="148"/>
      <c r="R29" s="148"/>
      <c r="S29" s="148"/>
      <c r="T29" s="148" t="s">
        <v>77</v>
      </c>
      <c r="U29" s="149">
        <f>DIRECCIONALIDAD!J41/100</f>
        <v>0</v>
      </c>
      <c r="V29" s="148"/>
      <c r="W29" s="148"/>
      <c r="X29" s="148"/>
      <c r="Y29" s="148" t="s">
        <v>78</v>
      </c>
      <c r="Z29" s="149">
        <f>DIRECCIONALIDAD!J42/100</f>
        <v>0</v>
      </c>
      <c r="AA29" s="148"/>
      <c r="AB29" s="150"/>
      <c r="AC29" s="144"/>
      <c r="AD29" s="147"/>
      <c r="AE29" s="148" t="s">
        <v>76</v>
      </c>
      <c r="AF29" s="149">
        <f>DIRECCIONALIDAD!J43/100</f>
        <v>0</v>
      </c>
      <c r="AG29" s="148"/>
      <c r="AH29" s="148"/>
      <c r="AI29" s="148"/>
      <c r="AJ29" s="148" t="s">
        <v>77</v>
      </c>
      <c r="AK29" s="149">
        <f>DIRECCIONALIDAD!J44/100</f>
        <v>0</v>
      </c>
      <c r="AL29" s="148"/>
      <c r="AM29" s="148"/>
      <c r="AN29" s="148" t="s">
        <v>78</v>
      </c>
      <c r="AO29" s="151">
        <f>DIRECCIONALIDAD!J45/100</f>
        <v>0</v>
      </c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8"/>
      <c r="BP29" s="88"/>
      <c r="BQ29" s="88"/>
      <c r="BR29" s="88"/>
      <c r="BS29" s="88"/>
      <c r="BT29" s="88"/>
      <c r="BU29" s="88"/>
      <c r="BV29" s="88"/>
      <c r="BW29" s="88"/>
      <c r="BX29" s="88"/>
      <c r="BY29" s="88"/>
      <c r="BZ29" s="88"/>
      <c r="CA29" s="88"/>
      <c r="CB29" s="88"/>
      <c r="CC29" s="88"/>
    </row>
    <row r="30" spans="1:81" ht="16.5" customHeight="1" x14ac:dyDescent="0.2">
      <c r="A30" s="88"/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252" t="s">
        <v>72</v>
      </c>
      <c r="U30" s="252"/>
      <c r="V30" s="143" t="s">
        <v>79</v>
      </c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88"/>
      <c r="CB30" s="88"/>
      <c r="CC30" s="88"/>
    </row>
    <row r="31" spans="1:81" ht="16.5" customHeight="1" x14ac:dyDescent="0.2">
      <c r="A31" s="96" t="s">
        <v>73</v>
      </c>
      <c r="B31" s="145">
        <f>B13+B17+B22+B27</f>
        <v>504.5</v>
      </c>
      <c r="C31" s="145">
        <f t="shared" ref="C31:K31" si="27">C13+C17+C22+C27</f>
        <v>491</v>
      </c>
      <c r="D31" s="145">
        <f t="shared" si="27"/>
        <v>456</v>
      </c>
      <c r="E31" s="145">
        <f t="shared" si="27"/>
        <v>456.5</v>
      </c>
      <c r="F31" s="145">
        <f t="shared" si="27"/>
        <v>410</v>
      </c>
      <c r="G31" s="145">
        <f t="shared" si="27"/>
        <v>418.5</v>
      </c>
      <c r="H31" s="145">
        <f t="shared" si="27"/>
        <v>494</v>
      </c>
      <c r="I31" s="145">
        <f t="shared" si="27"/>
        <v>452</v>
      </c>
      <c r="J31" s="145">
        <f t="shared" si="27"/>
        <v>502</v>
      </c>
      <c r="K31" s="145">
        <f t="shared" si="27"/>
        <v>534</v>
      </c>
      <c r="L31" s="146"/>
      <c r="M31" s="145">
        <f>M13+M17+M22+M27</f>
        <v>496.5</v>
      </c>
      <c r="N31" s="145">
        <f t="shared" ref="N31:AB31" si="28">N13+N17+N22+N27</f>
        <v>486.5</v>
      </c>
      <c r="O31" s="145">
        <f t="shared" si="28"/>
        <v>533</v>
      </c>
      <c r="P31" s="145">
        <f t="shared" si="28"/>
        <v>538.5</v>
      </c>
      <c r="Q31" s="145">
        <f t="shared" si="28"/>
        <v>483</v>
      </c>
      <c r="R31" s="145">
        <f t="shared" si="28"/>
        <v>537.5</v>
      </c>
      <c r="S31" s="145">
        <f t="shared" si="28"/>
        <v>557</v>
      </c>
      <c r="T31" s="145">
        <f t="shared" si="28"/>
        <v>439.5</v>
      </c>
      <c r="U31" s="145">
        <f t="shared" si="28"/>
        <v>418.5</v>
      </c>
      <c r="V31" s="145">
        <f t="shared" si="28"/>
        <v>414.5</v>
      </c>
      <c r="W31" s="145">
        <f t="shared" si="28"/>
        <v>399</v>
      </c>
      <c r="X31" s="145">
        <f t="shared" si="28"/>
        <v>521.5</v>
      </c>
      <c r="Y31" s="145">
        <f t="shared" si="28"/>
        <v>544.5</v>
      </c>
      <c r="Z31" s="145">
        <f t="shared" si="28"/>
        <v>517</v>
      </c>
      <c r="AA31" s="145">
        <f t="shared" si="28"/>
        <v>524</v>
      </c>
      <c r="AB31" s="145">
        <f t="shared" si="28"/>
        <v>516.5</v>
      </c>
      <c r="AC31" s="146"/>
      <c r="AD31" s="145">
        <f>AD13+AD17+AD22+AD27</f>
        <v>533.5</v>
      </c>
      <c r="AE31" s="145">
        <f t="shared" ref="AE31:AO31" si="29">AE13+AE17+AE22+AE27</f>
        <v>528</v>
      </c>
      <c r="AF31" s="145">
        <f t="shared" si="29"/>
        <v>550</v>
      </c>
      <c r="AG31" s="145">
        <f t="shared" si="29"/>
        <v>507</v>
      </c>
      <c r="AH31" s="145">
        <f t="shared" si="29"/>
        <v>493.5</v>
      </c>
      <c r="AI31" s="145">
        <f t="shared" si="29"/>
        <v>485</v>
      </c>
      <c r="AJ31" s="145">
        <f t="shared" si="29"/>
        <v>467</v>
      </c>
      <c r="AK31" s="145">
        <f t="shared" si="29"/>
        <v>436</v>
      </c>
      <c r="AL31" s="145">
        <f t="shared" si="29"/>
        <v>450</v>
      </c>
      <c r="AM31" s="145">
        <f t="shared" si="29"/>
        <v>401</v>
      </c>
      <c r="AN31" s="145">
        <f t="shared" si="29"/>
        <v>380.5</v>
      </c>
      <c r="AO31" s="145">
        <f t="shared" si="29"/>
        <v>364.5</v>
      </c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7"/>
      <c r="BM31" s="97"/>
      <c r="BN31" s="97"/>
      <c r="BO31" s="97"/>
      <c r="BP31" s="97"/>
      <c r="BQ31" s="97"/>
      <c r="BR31" s="97"/>
      <c r="BS31" s="97"/>
      <c r="BT31" s="97"/>
      <c r="BU31" s="97"/>
      <c r="BV31" s="97"/>
      <c r="BW31" s="97"/>
      <c r="BX31" s="97"/>
      <c r="BY31" s="97"/>
      <c r="BZ31" s="97"/>
      <c r="CA31" s="97"/>
      <c r="CB31" s="97"/>
      <c r="CC31" s="97"/>
    </row>
    <row r="32" spans="1:81" ht="16.5" customHeight="1" x14ac:dyDescent="0.2">
      <c r="A32" s="96" t="s">
        <v>74</v>
      </c>
      <c r="B32" s="145"/>
      <c r="C32" s="145"/>
      <c r="D32" s="145"/>
      <c r="E32" s="145">
        <f>B31+C31+D31+E31</f>
        <v>1908</v>
      </c>
      <c r="F32" s="145">
        <f t="shared" ref="F32:K32" si="30">C31+D31+E31+F31</f>
        <v>1813.5</v>
      </c>
      <c r="G32" s="145">
        <f t="shared" si="30"/>
        <v>1741</v>
      </c>
      <c r="H32" s="145">
        <f t="shared" si="30"/>
        <v>1779</v>
      </c>
      <c r="I32" s="145">
        <f t="shared" si="30"/>
        <v>1774.5</v>
      </c>
      <c r="J32" s="145">
        <f t="shared" si="30"/>
        <v>1866.5</v>
      </c>
      <c r="K32" s="145">
        <f t="shared" si="30"/>
        <v>1982</v>
      </c>
      <c r="L32" s="146"/>
      <c r="M32" s="145"/>
      <c r="N32" s="145"/>
      <c r="O32" s="145"/>
      <c r="P32" s="145">
        <f>M31+N31+O31+P31</f>
        <v>2054.5</v>
      </c>
      <c r="Q32" s="145">
        <f t="shared" ref="Q32:AB32" si="31">N31+O31+P31+Q31</f>
        <v>2041</v>
      </c>
      <c r="R32" s="145">
        <f t="shared" si="31"/>
        <v>2092</v>
      </c>
      <c r="S32" s="145">
        <f t="shared" si="31"/>
        <v>2116</v>
      </c>
      <c r="T32" s="145">
        <f t="shared" si="31"/>
        <v>2017</v>
      </c>
      <c r="U32" s="145">
        <f t="shared" si="31"/>
        <v>1952.5</v>
      </c>
      <c r="V32" s="145">
        <f t="shared" si="31"/>
        <v>1829.5</v>
      </c>
      <c r="W32" s="145">
        <f t="shared" si="31"/>
        <v>1671.5</v>
      </c>
      <c r="X32" s="145">
        <f t="shared" si="31"/>
        <v>1753.5</v>
      </c>
      <c r="Y32" s="145">
        <f t="shared" si="31"/>
        <v>1879.5</v>
      </c>
      <c r="Z32" s="145">
        <f t="shared" si="31"/>
        <v>1982</v>
      </c>
      <c r="AA32" s="145">
        <f t="shared" si="31"/>
        <v>2107</v>
      </c>
      <c r="AB32" s="145">
        <f t="shared" si="31"/>
        <v>2102</v>
      </c>
      <c r="AC32" s="146"/>
      <c r="AD32" s="145"/>
      <c r="AE32" s="145"/>
      <c r="AF32" s="145"/>
      <c r="AG32" s="145">
        <f>AD31+AE31+AF31+AG31</f>
        <v>2118.5</v>
      </c>
      <c r="AH32" s="145">
        <f t="shared" ref="AH32:AO32" si="32">AE31+AF31+AG31+AH31</f>
        <v>2078.5</v>
      </c>
      <c r="AI32" s="145">
        <f t="shared" si="32"/>
        <v>2035.5</v>
      </c>
      <c r="AJ32" s="145">
        <f t="shared" si="32"/>
        <v>1952.5</v>
      </c>
      <c r="AK32" s="145">
        <f t="shared" si="32"/>
        <v>1881.5</v>
      </c>
      <c r="AL32" s="145">
        <f t="shared" si="32"/>
        <v>1838</v>
      </c>
      <c r="AM32" s="145">
        <f t="shared" si="32"/>
        <v>1754</v>
      </c>
      <c r="AN32" s="145">
        <f t="shared" si="32"/>
        <v>1667.5</v>
      </c>
      <c r="AO32" s="145">
        <f t="shared" si="32"/>
        <v>1596</v>
      </c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7"/>
      <c r="BM32" s="97"/>
      <c r="BN32" s="97"/>
      <c r="BO32" s="97"/>
      <c r="BP32" s="97"/>
      <c r="BQ32" s="97"/>
      <c r="BR32" s="97"/>
      <c r="BS32" s="97"/>
      <c r="BT32" s="97"/>
      <c r="BU32" s="97"/>
      <c r="BV32" s="97"/>
      <c r="BW32" s="97"/>
      <c r="BX32" s="97"/>
      <c r="BY32" s="97"/>
      <c r="BZ32" s="97"/>
      <c r="CA32" s="97"/>
      <c r="CB32" s="97"/>
      <c r="CC32" s="97"/>
    </row>
    <row r="33" spans="1:81" x14ac:dyDescent="0.2">
      <c r="A33" s="88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88"/>
      <c r="CB33" s="88"/>
      <c r="CC33" s="88"/>
    </row>
    <row r="34" spans="1:81" x14ac:dyDescent="0.2">
      <c r="A34" s="88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253"/>
      <c r="R34" s="253"/>
      <c r="S34" s="253"/>
      <c r="T34" s="253"/>
      <c r="U34" s="253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88"/>
      <c r="CB34" s="88"/>
      <c r="CC34" s="88"/>
    </row>
    <row r="35" spans="1:81" x14ac:dyDescent="0.2">
      <c r="A35" s="88"/>
      <c r="B35" s="88"/>
      <c r="C35" s="88"/>
      <c r="D35" s="88"/>
      <c r="E35" s="88"/>
      <c r="F35" s="88"/>
      <c r="G35" s="88"/>
      <c r="H35" s="88"/>
      <c r="I35" s="88"/>
      <c r="J35" s="88"/>
      <c r="K35" s="97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8"/>
      <c r="BP35" s="88"/>
      <c r="BQ35" s="88"/>
      <c r="BR35" s="88"/>
      <c r="BS35" s="88"/>
      <c r="BT35" s="88"/>
      <c r="BU35" s="88"/>
      <c r="BV35" s="88"/>
      <c r="BW35" s="88"/>
      <c r="BX35" s="88"/>
      <c r="BY35" s="88"/>
      <c r="BZ35" s="88"/>
      <c r="CA35" s="88"/>
      <c r="CB35" s="88"/>
      <c r="CC35" s="88"/>
    </row>
    <row r="36" spans="1:81" x14ac:dyDescent="0.2">
      <c r="A36" s="88"/>
      <c r="B36" s="88"/>
      <c r="C36" s="88"/>
      <c r="D36" s="88"/>
      <c r="E36" s="88"/>
      <c r="F36" s="88"/>
      <c r="G36" s="88"/>
      <c r="H36" s="88"/>
      <c r="I36" s="88"/>
      <c r="J36" s="88"/>
      <c r="K36" s="97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8"/>
      <c r="BP36" s="88"/>
      <c r="BQ36" s="88"/>
      <c r="BR36" s="88"/>
      <c r="BS36" s="88"/>
      <c r="BT36" s="88"/>
      <c r="BU36" s="88"/>
      <c r="BV36" s="88"/>
      <c r="BW36" s="88"/>
      <c r="BX36" s="88"/>
      <c r="BY36" s="88"/>
      <c r="BZ36" s="88"/>
      <c r="CA36" s="88"/>
      <c r="CB36" s="88"/>
      <c r="CC36" s="88"/>
    </row>
    <row r="37" spans="1:81" x14ac:dyDescent="0.2">
      <c r="A37" s="88"/>
      <c r="B37" s="88"/>
      <c r="C37" s="88"/>
      <c r="D37" s="88"/>
      <c r="E37" s="88"/>
      <c r="F37" s="88"/>
      <c r="G37" s="88"/>
      <c r="H37" s="88"/>
      <c r="I37" s="88"/>
      <c r="J37" s="88"/>
      <c r="K37" s="97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8"/>
      <c r="BP37" s="88"/>
      <c r="BQ37" s="88"/>
      <c r="BR37" s="88"/>
      <c r="BS37" s="88"/>
      <c r="BT37" s="88"/>
      <c r="BU37" s="88"/>
      <c r="BV37" s="88"/>
      <c r="BW37" s="88"/>
      <c r="BX37" s="88"/>
      <c r="BY37" s="88"/>
      <c r="BZ37" s="88"/>
      <c r="CA37" s="88"/>
      <c r="CB37" s="88"/>
      <c r="CC37" s="88"/>
    </row>
    <row r="38" spans="1:81" x14ac:dyDescent="0.2">
      <c r="A38" s="88"/>
      <c r="B38" s="88"/>
      <c r="C38" s="88"/>
      <c r="D38" s="88"/>
      <c r="E38" s="88"/>
      <c r="F38" s="88"/>
      <c r="G38" s="88"/>
      <c r="H38" s="88"/>
      <c r="I38" s="88"/>
      <c r="J38" s="88"/>
      <c r="K38" s="97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8"/>
      <c r="BP38" s="88"/>
      <c r="BQ38" s="88"/>
      <c r="BR38" s="88"/>
      <c r="BS38" s="88"/>
      <c r="BT38" s="88"/>
      <c r="BU38" s="88"/>
      <c r="BV38" s="88"/>
      <c r="BW38" s="88"/>
      <c r="BX38" s="88"/>
      <c r="BY38" s="88"/>
      <c r="BZ38" s="88"/>
      <c r="CA38" s="88"/>
      <c r="CB38" s="88"/>
      <c r="CC38" s="88"/>
    </row>
    <row r="39" spans="1:81" x14ac:dyDescent="0.2">
      <c r="A39" s="88"/>
      <c r="B39" s="88"/>
      <c r="C39" s="88"/>
      <c r="D39" s="88"/>
      <c r="E39" s="88"/>
      <c r="F39" s="88"/>
      <c r="G39" s="88"/>
      <c r="H39" s="88"/>
      <c r="I39" s="88"/>
      <c r="J39" s="88"/>
      <c r="K39" s="97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8"/>
      <c r="BP39" s="88"/>
      <c r="BQ39" s="88"/>
      <c r="BR39" s="88"/>
      <c r="BS39" s="88"/>
      <c r="BT39" s="88"/>
      <c r="BU39" s="88"/>
      <c r="BV39" s="88"/>
      <c r="BW39" s="88"/>
      <c r="BX39" s="88"/>
      <c r="BY39" s="88"/>
      <c r="BZ39" s="88"/>
      <c r="CA39" s="88"/>
      <c r="CB39" s="88"/>
      <c r="CC39" s="88"/>
    </row>
    <row r="40" spans="1:81" x14ac:dyDescent="0.2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97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8"/>
      <c r="BP40" s="88"/>
      <c r="BQ40" s="88"/>
      <c r="BR40" s="88"/>
      <c r="BS40" s="88"/>
      <c r="BT40" s="88"/>
      <c r="BU40" s="88"/>
      <c r="BV40" s="88"/>
      <c r="BW40" s="88"/>
      <c r="BX40" s="88"/>
      <c r="BY40" s="88"/>
      <c r="BZ40" s="88"/>
      <c r="CA40" s="88"/>
      <c r="CB40" s="88"/>
      <c r="CC40" s="88"/>
    </row>
    <row r="41" spans="1:81" x14ac:dyDescent="0.2">
      <c r="A41" s="88"/>
      <c r="B41" s="88"/>
      <c r="C41" s="88"/>
      <c r="D41" s="88"/>
      <c r="E41" s="88"/>
      <c r="F41" s="88"/>
      <c r="G41" s="88"/>
      <c r="H41" s="88"/>
      <c r="I41" s="88"/>
      <c r="J41" s="88"/>
      <c r="K41" s="97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8"/>
      <c r="BP41" s="88"/>
      <c r="BQ41" s="88"/>
      <c r="BR41" s="88"/>
      <c r="BS41" s="88"/>
      <c r="BT41" s="88"/>
      <c r="BU41" s="88"/>
      <c r="BV41" s="88"/>
      <c r="BW41" s="88"/>
      <c r="BX41" s="88"/>
      <c r="BY41" s="88"/>
      <c r="BZ41" s="88"/>
      <c r="CA41" s="88"/>
      <c r="CB41" s="88"/>
      <c r="CC41" s="88"/>
    </row>
    <row r="42" spans="1:81" x14ac:dyDescent="0.2">
      <c r="A42" s="88"/>
      <c r="B42" s="88"/>
      <c r="C42" s="88"/>
      <c r="D42" s="88"/>
      <c r="E42" s="88"/>
      <c r="F42" s="88"/>
      <c r="G42" s="88"/>
      <c r="H42" s="88"/>
      <c r="I42" s="88"/>
      <c r="J42" s="88"/>
      <c r="K42" s="97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8"/>
      <c r="BP42" s="88"/>
      <c r="BQ42" s="88"/>
      <c r="BR42" s="88"/>
      <c r="BS42" s="88"/>
      <c r="BT42" s="88"/>
      <c r="BU42" s="88"/>
      <c r="BV42" s="88"/>
      <c r="BW42" s="88"/>
      <c r="BX42" s="88"/>
      <c r="BY42" s="88"/>
      <c r="BZ42" s="88"/>
      <c r="CA42" s="88"/>
      <c r="CB42" s="88"/>
      <c r="CC42" s="88"/>
    </row>
    <row r="43" spans="1:81" x14ac:dyDescent="0.2">
      <c r="A43" s="88"/>
      <c r="B43" s="88"/>
      <c r="C43" s="88"/>
      <c r="D43" s="88"/>
      <c r="E43" s="88"/>
      <c r="F43" s="88"/>
      <c r="G43" s="88"/>
      <c r="H43" s="88"/>
      <c r="I43" s="88"/>
      <c r="J43" s="88"/>
      <c r="K43" s="97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8"/>
      <c r="BP43" s="88"/>
      <c r="BQ43" s="88"/>
      <c r="BR43" s="88"/>
      <c r="BS43" s="88"/>
      <c r="BT43" s="88"/>
      <c r="BU43" s="88"/>
      <c r="BV43" s="88"/>
      <c r="BW43" s="88"/>
      <c r="BX43" s="88"/>
      <c r="BY43" s="88"/>
      <c r="BZ43" s="88"/>
      <c r="CA43" s="88"/>
      <c r="CB43" s="88"/>
      <c r="CC43" s="88"/>
    </row>
    <row r="44" spans="1:81" x14ac:dyDescent="0.2">
      <c r="A44" s="88"/>
      <c r="B44" s="88"/>
      <c r="C44" s="88"/>
      <c r="D44" s="88"/>
      <c r="E44" s="88"/>
      <c r="F44" s="88"/>
      <c r="G44" s="88"/>
      <c r="H44" s="88"/>
      <c r="I44" s="88"/>
      <c r="J44" s="88"/>
      <c r="K44" s="97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8"/>
      <c r="BP44" s="88"/>
      <c r="BQ44" s="88"/>
      <c r="BR44" s="88"/>
      <c r="BS44" s="88"/>
      <c r="BT44" s="88"/>
      <c r="BU44" s="88"/>
      <c r="BV44" s="88"/>
      <c r="BW44" s="88"/>
      <c r="BX44" s="88"/>
      <c r="BY44" s="88"/>
      <c r="BZ44" s="88"/>
      <c r="CA44" s="88"/>
      <c r="CB44" s="88"/>
      <c r="CC44" s="88"/>
    </row>
    <row r="45" spans="1:81" x14ac:dyDescent="0.2">
      <c r="A45" s="88"/>
      <c r="B45" s="88"/>
      <c r="C45" s="88"/>
      <c r="D45" s="88"/>
      <c r="E45" s="88"/>
      <c r="F45" s="88"/>
      <c r="G45" s="88"/>
      <c r="H45" s="88"/>
      <c r="I45" s="88"/>
      <c r="J45" s="88"/>
      <c r="K45" s="97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8"/>
      <c r="BP45" s="88"/>
      <c r="BQ45" s="88"/>
      <c r="BR45" s="88"/>
      <c r="BS45" s="88"/>
      <c r="BT45" s="88"/>
      <c r="BU45" s="88"/>
      <c r="BV45" s="88"/>
      <c r="BW45" s="88"/>
      <c r="BX45" s="88"/>
      <c r="BY45" s="88"/>
      <c r="BZ45" s="88"/>
      <c r="CA45" s="88"/>
      <c r="CB45" s="88"/>
      <c r="CC45" s="88"/>
    </row>
    <row r="46" spans="1:81" x14ac:dyDescent="0.2">
      <c r="A46" s="88"/>
      <c r="B46" s="88"/>
      <c r="C46" s="88"/>
      <c r="D46" s="88"/>
      <c r="E46" s="88"/>
      <c r="F46" s="88"/>
      <c r="G46" s="88"/>
      <c r="H46" s="88"/>
      <c r="I46" s="88"/>
      <c r="J46" s="88"/>
      <c r="K46" s="97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8"/>
      <c r="BP46" s="88"/>
      <c r="BQ46" s="88"/>
      <c r="BR46" s="88"/>
      <c r="BS46" s="88"/>
      <c r="BT46" s="88"/>
      <c r="BU46" s="88"/>
      <c r="BV46" s="88"/>
      <c r="BW46" s="88"/>
      <c r="BX46" s="88"/>
      <c r="BY46" s="88"/>
      <c r="BZ46" s="88"/>
      <c r="CA46" s="88"/>
      <c r="CB46" s="88"/>
      <c r="CC46" s="88"/>
    </row>
    <row r="47" spans="1:81" x14ac:dyDescent="0.2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97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8"/>
      <c r="BP47" s="88"/>
      <c r="BQ47" s="88"/>
      <c r="BR47" s="88"/>
      <c r="BS47" s="88"/>
      <c r="BT47" s="88"/>
      <c r="BU47" s="88"/>
      <c r="BV47" s="88"/>
      <c r="BW47" s="88"/>
      <c r="BX47" s="88"/>
      <c r="BY47" s="88"/>
      <c r="BZ47" s="88"/>
      <c r="CA47" s="88"/>
      <c r="CB47" s="88"/>
      <c r="CC47" s="88"/>
    </row>
    <row r="48" spans="1:81" x14ac:dyDescent="0.2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97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8"/>
      <c r="BP48" s="88"/>
      <c r="BQ48" s="88"/>
      <c r="BR48" s="88"/>
      <c r="BS48" s="88"/>
      <c r="BT48" s="88"/>
      <c r="BU48" s="88"/>
      <c r="BV48" s="88"/>
      <c r="BW48" s="88"/>
      <c r="BX48" s="88"/>
      <c r="BY48" s="88"/>
      <c r="BZ48" s="88"/>
      <c r="CA48" s="88"/>
      <c r="CB48" s="88"/>
      <c r="CC48" s="88"/>
    </row>
    <row r="49" spans="1:81" x14ac:dyDescent="0.2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8"/>
      <c r="BP49" s="88"/>
      <c r="BQ49" s="88"/>
      <c r="BR49" s="88"/>
      <c r="BS49" s="88"/>
      <c r="BT49" s="88"/>
      <c r="BU49" s="88"/>
      <c r="BV49" s="88"/>
      <c r="BW49" s="88"/>
      <c r="BX49" s="88"/>
      <c r="BY49" s="88"/>
      <c r="BZ49" s="88"/>
      <c r="CA49" s="88"/>
      <c r="CB49" s="88"/>
      <c r="CC49" s="88"/>
    </row>
    <row r="50" spans="1:81" x14ac:dyDescent="0.2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88"/>
      <c r="CC50" s="88"/>
    </row>
    <row r="51" spans="1:81" x14ac:dyDescent="0.2">
      <c r="A51" s="88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8"/>
      <c r="BP51" s="88"/>
      <c r="BQ51" s="88"/>
      <c r="BR51" s="88"/>
      <c r="BS51" s="88"/>
      <c r="BT51" s="88"/>
      <c r="BU51" s="88"/>
      <c r="BV51" s="88"/>
      <c r="BW51" s="88"/>
      <c r="BX51" s="88"/>
      <c r="BY51" s="88"/>
      <c r="BZ51" s="88"/>
      <c r="CA51" s="88"/>
      <c r="CB51" s="88"/>
      <c r="CC51" s="88"/>
    </row>
    <row r="52" spans="1:81" x14ac:dyDescent="0.2">
      <c r="A52" s="88"/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  <c r="BM52" s="88"/>
      <c r="BN52" s="88"/>
      <c r="BO52" s="88"/>
      <c r="BP52" s="88"/>
      <c r="BQ52" s="88"/>
      <c r="BR52" s="88"/>
      <c r="BS52" s="88"/>
      <c r="BT52" s="88"/>
      <c r="BU52" s="88"/>
      <c r="BV52" s="88"/>
      <c r="BW52" s="88"/>
      <c r="BX52" s="88"/>
      <c r="BY52" s="88"/>
      <c r="BZ52" s="88"/>
      <c r="CA52" s="88"/>
      <c r="CB52" s="88"/>
      <c r="CC52" s="88"/>
    </row>
    <row r="53" spans="1:81" x14ac:dyDescent="0.2">
      <c r="A53" s="88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  <c r="BM53" s="88"/>
      <c r="BN53" s="88"/>
      <c r="BO53" s="88"/>
      <c r="BP53" s="88"/>
      <c r="BQ53" s="88"/>
      <c r="BR53" s="88"/>
      <c r="BS53" s="88"/>
      <c r="BT53" s="88"/>
      <c r="BU53" s="88"/>
      <c r="BV53" s="88"/>
      <c r="BW53" s="88"/>
      <c r="BX53" s="88"/>
      <c r="BY53" s="88"/>
      <c r="BZ53" s="88"/>
      <c r="CA53" s="88"/>
      <c r="CB53" s="88"/>
      <c r="CC53" s="88"/>
    </row>
    <row r="54" spans="1:81" x14ac:dyDescent="0.2">
      <c r="A54" s="88"/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88"/>
      <c r="BR54" s="88"/>
      <c r="BS54" s="88"/>
      <c r="BT54" s="88"/>
      <c r="BU54" s="88"/>
      <c r="BV54" s="88"/>
      <c r="BW54" s="88"/>
      <c r="BX54" s="88"/>
      <c r="BY54" s="88"/>
      <c r="BZ54" s="88"/>
      <c r="CA54" s="88"/>
      <c r="CB54" s="88"/>
      <c r="CC54" s="88"/>
    </row>
    <row r="55" spans="1:81" x14ac:dyDescent="0.2">
      <c r="A55" s="88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  <c r="BM55" s="88"/>
      <c r="BN55" s="88"/>
      <c r="BO55" s="88"/>
      <c r="BP55" s="88"/>
      <c r="BQ55" s="88"/>
      <c r="BR55" s="88"/>
      <c r="BS55" s="88"/>
      <c r="BT55" s="88"/>
      <c r="BU55" s="88"/>
      <c r="BV55" s="88"/>
      <c r="BW55" s="88"/>
      <c r="BX55" s="88"/>
      <c r="BY55" s="88"/>
      <c r="BZ55" s="88"/>
      <c r="CA55" s="88"/>
      <c r="CB55" s="88"/>
      <c r="CC55" s="88"/>
    </row>
    <row r="56" spans="1:81" x14ac:dyDescent="0.2">
      <c r="A56" s="88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8"/>
      <c r="BP56" s="88"/>
      <c r="BQ56" s="88"/>
      <c r="BR56" s="88"/>
      <c r="BS56" s="88"/>
      <c r="BT56" s="88"/>
      <c r="BU56" s="88"/>
      <c r="BV56" s="88"/>
      <c r="BW56" s="88"/>
      <c r="BX56" s="88"/>
      <c r="BY56" s="88"/>
      <c r="BZ56" s="88"/>
      <c r="CA56" s="88"/>
      <c r="CB56" s="88"/>
      <c r="CC56" s="88"/>
    </row>
    <row r="57" spans="1:81" x14ac:dyDescent="0.2">
      <c r="A57" s="88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88"/>
      <c r="BA57" s="88"/>
      <c r="BB57" s="88"/>
      <c r="BC57" s="88"/>
      <c r="BD57" s="88"/>
      <c r="BE57" s="88"/>
      <c r="BF57" s="88"/>
      <c r="BG57" s="88"/>
      <c r="BH57" s="88"/>
      <c r="BI57" s="88"/>
      <c r="BJ57" s="88"/>
      <c r="BK57" s="88"/>
      <c r="BL57" s="88"/>
      <c r="BM57" s="88"/>
      <c r="BN57" s="88"/>
      <c r="BO57" s="88"/>
      <c r="BP57" s="88"/>
      <c r="BQ57" s="88"/>
      <c r="BR57" s="88"/>
      <c r="BS57" s="88"/>
      <c r="BT57" s="88"/>
      <c r="BU57" s="88"/>
      <c r="BV57" s="88"/>
      <c r="BW57" s="88"/>
      <c r="BX57" s="88"/>
      <c r="BY57" s="88"/>
      <c r="BZ57" s="88"/>
      <c r="CA57" s="88"/>
      <c r="CB57" s="88"/>
      <c r="CC57" s="88"/>
    </row>
    <row r="58" spans="1:81" x14ac:dyDescent="0.2">
      <c r="A58" s="88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/>
      <c r="AP58" s="88"/>
      <c r="AQ58" s="88"/>
      <c r="AR58" s="88"/>
      <c r="AS58" s="88"/>
      <c r="AT58" s="88"/>
      <c r="AU58" s="88"/>
      <c r="AV58" s="88"/>
      <c r="AW58" s="88"/>
      <c r="AX58" s="88"/>
      <c r="AY58" s="88"/>
      <c r="AZ58" s="88"/>
      <c r="BA58" s="88"/>
      <c r="BB58" s="88"/>
      <c r="BC58" s="88"/>
      <c r="BD58" s="88"/>
      <c r="BE58" s="88"/>
      <c r="BF58" s="88"/>
      <c r="BG58" s="88"/>
      <c r="BH58" s="88"/>
      <c r="BI58" s="88"/>
      <c r="BJ58" s="88"/>
      <c r="BK58" s="88"/>
      <c r="BL58" s="88"/>
      <c r="BM58" s="88"/>
      <c r="BN58" s="88"/>
      <c r="BO58" s="88"/>
      <c r="BP58" s="88"/>
      <c r="BQ58" s="88"/>
      <c r="BR58" s="88"/>
      <c r="BS58" s="88"/>
      <c r="BT58" s="88"/>
      <c r="BU58" s="88"/>
      <c r="BV58" s="88"/>
      <c r="BW58" s="88"/>
      <c r="BX58" s="88"/>
      <c r="BY58" s="88"/>
      <c r="BZ58" s="88"/>
      <c r="CA58" s="88"/>
      <c r="CB58" s="88"/>
      <c r="CC58" s="88"/>
    </row>
    <row r="59" spans="1:81" x14ac:dyDescent="0.2">
      <c r="A59" s="88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  <c r="AS59" s="88"/>
      <c r="AT59" s="88"/>
      <c r="AU59" s="88"/>
      <c r="AV59" s="88"/>
      <c r="AW59" s="88"/>
      <c r="AX59" s="88"/>
      <c r="AY59" s="88"/>
      <c r="AZ59" s="88"/>
      <c r="BA59" s="88"/>
      <c r="BB59" s="88"/>
      <c r="BC59" s="88"/>
      <c r="BD59" s="88"/>
      <c r="BE59" s="88"/>
      <c r="BF59" s="88"/>
      <c r="BG59" s="88"/>
      <c r="BH59" s="88"/>
      <c r="BI59" s="88"/>
      <c r="BJ59" s="88"/>
      <c r="BK59" s="88"/>
      <c r="BL59" s="88"/>
      <c r="BM59" s="88"/>
      <c r="BN59" s="88"/>
      <c r="BO59" s="88"/>
      <c r="BP59" s="88"/>
      <c r="BQ59" s="88"/>
      <c r="BR59" s="88"/>
      <c r="BS59" s="88"/>
      <c r="BT59" s="88"/>
      <c r="BU59" s="88"/>
      <c r="BV59" s="88"/>
      <c r="BW59" s="88"/>
      <c r="BX59" s="88"/>
      <c r="BY59" s="88"/>
      <c r="BZ59" s="88"/>
      <c r="CA59" s="88"/>
      <c r="CB59" s="88"/>
      <c r="CC59" s="88"/>
    </row>
    <row r="60" spans="1:81" x14ac:dyDescent="0.2">
      <c r="A60" s="88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88"/>
      <c r="BC60" s="88"/>
      <c r="BD60" s="88"/>
      <c r="BE60" s="88"/>
      <c r="BF60" s="88"/>
      <c r="BG60" s="88"/>
      <c r="BH60" s="88"/>
      <c r="BI60" s="88"/>
      <c r="BJ60" s="88"/>
      <c r="BK60" s="88"/>
      <c r="BL60" s="88"/>
      <c r="BM60" s="88"/>
      <c r="BN60" s="88"/>
      <c r="BO60" s="88"/>
      <c r="BP60" s="88"/>
      <c r="BQ60" s="88"/>
      <c r="BR60" s="88"/>
      <c r="BS60" s="88"/>
      <c r="BT60" s="88"/>
      <c r="BU60" s="88"/>
      <c r="BV60" s="88"/>
      <c r="BW60" s="88"/>
      <c r="BX60" s="88"/>
      <c r="BY60" s="88"/>
      <c r="BZ60" s="88"/>
      <c r="CA60" s="88"/>
      <c r="CB60" s="88"/>
      <c r="CC60" s="88"/>
    </row>
    <row r="61" spans="1:81" x14ac:dyDescent="0.2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  <c r="AS61" s="88"/>
      <c r="AT61" s="88"/>
      <c r="AU61" s="88"/>
      <c r="AV61" s="88"/>
      <c r="AW61" s="88"/>
      <c r="AX61" s="88"/>
      <c r="AY61" s="88"/>
      <c r="AZ61" s="88"/>
      <c r="BA61" s="88"/>
      <c r="BB61" s="88"/>
      <c r="BC61" s="88"/>
      <c r="BD61" s="88"/>
      <c r="BE61" s="88"/>
      <c r="BF61" s="88"/>
      <c r="BG61" s="88"/>
      <c r="BH61" s="88"/>
      <c r="BI61" s="88"/>
      <c r="BJ61" s="88"/>
      <c r="BK61" s="88"/>
      <c r="BL61" s="88"/>
      <c r="BM61" s="88"/>
      <c r="BN61" s="88"/>
      <c r="BO61" s="88"/>
      <c r="BP61" s="88"/>
      <c r="BQ61" s="88"/>
      <c r="BR61" s="88"/>
      <c r="BS61" s="88"/>
      <c r="BT61" s="88"/>
      <c r="BU61" s="88"/>
      <c r="BV61" s="88"/>
      <c r="BW61" s="88"/>
      <c r="BX61" s="88"/>
      <c r="BY61" s="88"/>
      <c r="BZ61" s="88"/>
      <c r="CA61" s="88"/>
      <c r="CB61" s="88"/>
      <c r="CC61" s="88"/>
    </row>
    <row r="62" spans="1:81" x14ac:dyDescent="0.2">
      <c r="A62" s="88"/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88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  <c r="BI62" s="88"/>
      <c r="BJ62" s="88"/>
      <c r="BK62" s="88"/>
      <c r="BL62" s="88"/>
      <c r="BM62" s="88"/>
      <c r="BN62" s="88"/>
      <c r="BO62" s="88"/>
      <c r="BP62" s="88"/>
      <c r="BQ62" s="88"/>
      <c r="BR62" s="88"/>
      <c r="BS62" s="88"/>
      <c r="BT62" s="88"/>
      <c r="BU62" s="88"/>
      <c r="BV62" s="88"/>
      <c r="BW62" s="88"/>
      <c r="BX62" s="88"/>
      <c r="BY62" s="88"/>
      <c r="BZ62" s="88"/>
      <c r="CA62" s="88"/>
      <c r="CB62" s="88"/>
      <c r="CC62" s="88"/>
    </row>
    <row r="63" spans="1:81" x14ac:dyDescent="0.2">
      <c r="A63" s="88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88"/>
      <c r="AP63" s="88"/>
      <c r="AQ63" s="88"/>
      <c r="AR63" s="88"/>
      <c r="AS63" s="88"/>
      <c r="AT63" s="88"/>
      <c r="AU63" s="88"/>
      <c r="AV63" s="88"/>
      <c r="AW63" s="88"/>
      <c r="AX63" s="88"/>
      <c r="AY63" s="88"/>
      <c r="AZ63" s="88"/>
      <c r="BA63" s="88"/>
      <c r="BB63" s="88"/>
      <c r="BC63" s="88"/>
      <c r="BD63" s="88"/>
      <c r="BE63" s="88"/>
      <c r="BF63" s="88"/>
      <c r="BG63" s="88"/>
      <c r="BH63" s="88"/>
      <c r="BI63" s="88"/>
      <c r="BJ63" s="88"/>
      <c r="BK63" s="88"/>
      <c r="BL63" s="88"/>
      <c r="BM63" s="88"/>
      <c r="BN63" s="88"/>
      <c r="BO63" s="88"/>
      <c r="BP63" s="88"/>
      <c r="BQ63" s="88"/>
      <c r="BR63" s="88"/>
      <c r="BS63" s="88"/>
      <c r="BT63" s="88"/>
      <c r="BU63" s="88"/>
      <c r="BV63" s="88"/>
      <c r="BW63" s="88"/>
      <c r="BX63" s="88"/>
      <c r="BY63" s="88"/>
      <c r="BZ63" s="88"/>
      <c r="CA63" s="88"/>
      <c r="CB63" s="88"/>
      <c r="CC63" s="88"/>
    </row>
    <row r="64" spans="1:81" x14ac:dyDescent="0.2">
      <c r="A64" s="88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/>
      <c r="BF64" s="88"/>
      <c r="BG64" s="88"/>
      <c r="BH64" s="88"/>
      <c r="BI64" s="88"/>
      <c r="BJ64" s="88"/>
      <c r="BK64" s="88"/>
      <c r="BL64" s="88"/>
      <c r="BM64" s="88"/>
      <c r="BN64" s="88"/>
      <c r="BO64" s="88"/>
      <c r="BP64" s="88"/>
      <c r="BQ64" s="88"/>
      <c r="BR64" s="88"/>
      <c r="BS64" s="88"/>
      <c r="BT64" s="88"/>
      <c r="BU64" s="88"/>
      <c r="BV64" s="88"/>
      <c r="BW64" s="88"/>
      <c r="BX64" s="88"/>
      <c r="BY64" s="88"/>
      <c r="BZ64" s="88"/>
      <c r="CA64" s="88"/>
      <c r="CB64" s="88"/>
      <c r="CC64" s="88"/>
    </row>
    <row r="65" spans="1:81" x14ac:dyDescent="0.2">
      <c r="A65" s="88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88"/>
      <c r="AP65" s="88"/>
      <c r="AQ65" s="88"/>
      <c r="AR65" s="88"/>
      <c r="AS65" s="88"/>
      <c r="AT65" s="88"/>
      <c r="AU65" s="88"/>
      <c r="AV65" s="88"/>
      <c r="AW65" s="88"/>
      <c r="AX65" s="88"/>
      <c r="AY65" s="88"/>
      <c r="AZ65" s="88"/>
      <c r="BA65" s="88"/>
      <c r="BB65" s="88"/>
      <c r="BC65" s="88"/>
      <c r="BD65" s="88"/>
      <c r="BE65" s="88"/>
      <c r="BF65" s="88"/>
      <c r="BG65" s="88"/>
      <c r="BH65" s="88"/>
      <c r="BI65" s="88"/>
      <c r="BJ65" s="88"/>
      <c r="BK65" s="88"/>
      <c r="BL65" s="88"/>
      <c r="BM65" s="88"/>
      <c r="BN65" s="88"/>
      <c r="BO65" s="88"/>
      <c r="BP65" s="88"/>
      <c r="BQ65" s="88"/>
      <c r="BR65" s="88"/>
      <c r="BS65" s="88"/>
      <c r="BT65" s="88"/>
      <c r="BU65" s="88"/>
      <c r="BV65" s="88"/>
      <c r="BW65" s="88"/>
      <c r="BX65" s="88"/>
      <c r="BY65" s="88"/>
      <c r="BZ65" s="88"/>
      <c r="CA65" s="88"/>
      <c r="CB65" s="88"/>
      <c r="CC65" s="88"/>
    </row>
    <row r="66" spans="1:81" x14ac:dyDescent="0.2">
      <c r="A66" s="88"/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  <c r="AI66" s="88"/>
      <c r="AJ66" s="88"/>
      <c r="AK66" s="88"/>
      <c r="AL66" s="88"/>
      <c r="AM66" s="88"/>
      <c r="AN66" s="88"/>
      <c r="AO66" s="88"/>
      <c r="AP66" s="88"/>
      <c r="AQ66" s="88"/>
      <c r="AR66" s="88"/>
      <c r="AS66" s="88"/>
      <c r="AT66" s="88"/>
      <c r="AU66" s="88"/>
      <c r="AV66" s="88"/>
      <c r="AW66" s="88"/>
      <c r="AX66" s="88"/>
      <c r="AY66" s="88"/>
      <c r="AZ66" s="88"/>
      <c r="BA66" s="88"/>
      <c r="BB66" s="88"/>
      <c r="BC66" s="88"/>
      <c r="BD66" s="88"/>
      <c r="BE66" s="88"/>
      <c r="BF66" s="88"/>
      <c r="BG66" s="88"/>
      <c r="BH66" s="88"/>
      <c r="BI66" s="88"/>
      <c r="BJ66" s="88"/>
      <c r="BK66" s="88"/>
      <c r="BL66" s="88"/>
      <c r="BM66" s="88"/>
      <c r="BN66" s="88"/>
      <c r="BO66" s="88"/>
      <c r="BP66" s="88"/>
      <c r="BQ66" s="88"/>
      <c r="BR66" s="88"/>
      <c r="BS66" s="88"/>
      <c r="BT66" s="88"/>
      <c r="BU66" s="88"/>
      <c r="BV66" s="88"/>
      <c r="BW66" s="88"/>
      <c r="BX66" s="88"/>
      <c r="BY66" s="88"/>
      <c r="BZ66" s="88"/>
      <c r="CA66" s="88"/>
      <c r="CB66" s="88"/>
      <c r="CC66" s="88"/>
    </row>
    <row r="67" spans="1:81" x14ac:dyDescent="0.2">
      <c r="A67" s="88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  <c r="AI67" s="88"/>
      <c r="AJ67" s="88"/>
      <c r="AK67" s="88"/>
      <c r="AL67" s="88"/>
      <c r="AM67" s="88"/>
      <c r="AN67" s="88"/>
      <c r="AO67" s="88"/>
      <c r="AP67" s="88"/>
      <c r="AQ67" s="88"/>
      <c r="AR67" s="88"/>
      <c r="AS67" s="88"/>
      <c r="AT67" s="88"/>
      <c r="AU67" s="88"/>
      <c r="AV67" s="88"/>
      <c r="AW67" s="88"/>
      <c r="AX67" s="88"/>
      <c r="AY67" s="88"/>
      <c r="AZ67" s="88"/>
      <c r="BA67" s="88"/>
      <c r="BB67" s="88"/>
      <c r="BC67" s="88"/>
      <c r="BD67" s="88"/>
      <c r="BE67" s="88"/>
      <c r="BF67" s="88"/>
      <c r="BG67" s="88"/>
      <c r="BH67" s="88"/>
      <c r="BI67" s="88"/>
      <c r="BJ67" s="88"/>
      <c r="BK67" s="88"/>
      <c r="BL67" s="88"/>
      <c r="BM67" s="88"/>
      <c r="BN67" s="88"/>
      <c r="BO67" s="88"/>
      <c r="BP67" s="88"/>
      <c r="BQ67" s="88"/>
      <c r="BR67" s="88"/>
      <c r="BS67" s="88"/>
      <c r="BT67" s="88"/>
      <c r="BU67" s="88"/>
      <c r="BV67" s="88"/>
      <c r="BW67" s="88"/>
      <c r="BX67" s="88"/>
      <c r="BY67" s="88"/>
      <c r="BZ67" s="88"/>
      <c r="CA67" s="88"/>
      <c r="CB67" s="88"/>
      <c r="CC67" s="88"/>
    </row>
    <row r="68" spans="1:81" x14ac:dyDescent="0.2">
      <c r="A68" s="88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  <c r="BI68" s="88"/>
      <c r="BJ68" s="88"/>
      <c r="BK68" s="88"/>
      <c r="BL68" s="88"/>
      <c r="BM68" s="88"/>
      <c r="BN68" s="88"/>
      <c r="BO68" s="88"/>
      <c r="BP68" s="88"/>
      <c r="BQ68" s="88"/>
      <c r="BR68" s="88"/>
      <c r="BS68" s="88"/>
      <c r="BT68" s="88"/>
      <c r="BU68" s="88"/>
      <c r="BV68" s="88"/>
      <c r="BW68" s="88"/>
      <c r="BX68" s="88"/>
      <c r="BY68" s="88"/>
      <c r="BZ68" s="88"/>
      <c r="CA68" s="88"/>
      <c r="CB68" s="88"/>
      <c r="CC68" s="88"/>
    </row>
    <row r="69" spans="1:81" x14ac:dyDescent="0.2">
      <c r="A69" s="88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8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8"/>
      <c r="AZ69" s="88"/>
      <c r="BA69" s="88"/>
      <c r="BB69" s="88"/>
      <c r="BC69" s="88"/>
      <c r="BD69" s="88"/>
      <c r="BE69" s="88"/>
      <c r="BF69" s="88"/>
      <c r="BG69" s="88"/>
      <c r="BH69" s="88"/>
      <c r="BI69" s="88"/>
      <c r="BJ69" s="88"/>
      <c r="BK69" s="88"/>
      <c r="BL69" s="88"/>
      <c r="BM69" s="88"/>
      <c r="BN69" s="88"/>
      <c r="BO69" s="88"/>
      <c r="BP69" s="88"/>
      <c r="BQ69" s="88"/>
      <c r="BR69" s="88"/>
      <c r="BS69" s="88"/>
      <c r="BT69" s="88"/>
      <c r="BU69" s="88"/>
      <c r="BV69" s="88"/>
      <c r="BW69" s="88"/>
      <c r="BX69" s="88"/>
      <c r="BY69" s="88"/>
      <c r="BZ69" s="88"/>
      <c r="CA69" s="88"/>
      <c r="CB69" s="88"/>
      <c r="CC69" s="88"/>
    </row>
    <row r="70" spans="1:81" x14ac:dyDescent="0.2">
      <c r="A70" s="88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  <c r="AI70" s="88"/>
      <c r="AJ70" s="88"/>
      <c r="AK70" s="88"/>
      <c r="AL70" s="88"/>
      <c r="AM70" s="88"/>
      <c r="AN70" s="88"/>
      <c r="AO70" s="88"/>
      <c r="AP70" s="88"/>
      <c r="AQ70" s="88"/>
      <c r="AR70" s="88"/>
      <c r="AS70" s="88"/>
      <c r="AT70" s="88"/>
      <c r="AU70" s="88"/>
      <c r="AV70" s="88"/>
      <c r="AW70" s="88"/>
      <c r="AX70" s="88"/>
      <c r="AY70" s="88"/>
      <c r="AZ70" s="88"/>
      <c r="BA70" s="88"/>
      <c r="BB70" s="88"/>
      <c r="BC70" s="88"/>
      <c r="BD70" s="88"/>
      <c r="BE70" s="88"/>
      <c r="BF70" s="88"/>
      <c r="BG70" s="88"/>
      <c r="BH70" s="88"/>
      <c r="BI70" s="88"/>
      <c r="BJ70" s="88"/>
      <c r="BK70" s="88"/>
      <c r="BL70" s="88"/>
      <c r="BM70" s="88"/>
      <c r="BN70" s="88"/>
      <c r="BO70" s="88"/>
      <c r="BP70" s="88"/>
      <c r="BQ70" s="88"/>
      <c r="BR70" s="88"/>
      <c r="BS70" s="88"/>
      <c r="BT70" s="88"/>
      <c r="BU70" s="88"/>
      <c r="BV70" s="88"/>
      <c r="BW70" s="88"/>
      <c r="BX70" s="88"/>
      <c r="BY70" s="88"/>
      <c r="BZ70" s="88"/>
      <c r="CA70" s="88"/>
      <c r="CB70" s="88"/>
      <c r="CC70" s="88"/>
    </row>
    <row r="71" spans="1:81" x14ac:dyDescent="0.2">
      <c r="A71" s="88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/>
      <c r="BA71" s="88"/>
      <c r="BB71" s="88"/>
      <c r="BC71" s="88"/>
      <c r="BD71" s="88"/>
      <c r="BE71" s="88"/>
      <c r="BF71" s="88"/>
      <c r="BG71" s="88"/>
      <c r="BH71" s="88"/>
      <c r="BI71" s="88"/>
      <c r="BJ71" s="88"/>
      <c r="BK71" s="88"/>
      <c r="BL71" s="88"/>
      <c r="BM71" s="88"/>
      <c r="BN71" s="88"/>
      <c r="BO71" s="88"/>
      <c r="BP71" s="88"/>
      <c r="BQ71" s="88"/>
      <c r="BR71" s="88"/>
      <c r="BS71" s="88"/>
      <c r="BT71" s="88"/>
      <c r="BU71" s="88"/>
      <c r="BV71" s="88"/>
      <c r="BW71" s="88"/>
      <c r="BX71" s="88"/>
      <c r="BY71" s="88"/>
      <c r="BZ71" s="88"/>
      <c r="CA71" s="88"/>
      <c r="CB71" s="88"/>
      <c r="CC71" s="88"/>
    </row>
    <row r="72" spans="1:81" x14ac:dyDescent="0.2">
      <c r="A72" s="88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  <c r="BH72" s="88"/>
      <c r="BI72" s="88"/>
      <c r="BJ72" s="88"/>
      <c r="BK72" s="88"/>
      <c r="BL72" s="88"/>
      <c r="BM72" s="88"/>
      <c r="BN72" s="88"/>
      <c r="BO72" s="88"/>
      <c r="BP72" s="88"/>
      <c r="BQ72" s="88"/>
      <c r="BR72" s="88"/>
      <c r="BS72" s="88"/>
      <c r="BT72" s="88"/>
      <c r="BU72" s="88"/>
      <c r="BV72" s="88"/>
      <c r="BW72" s="88"/>
      <c r="BX72" s="88"/>
      <c r="BY72" s="88"/>
      <c r="BZ72" s="88"/>
      <c r="CA72" s="88"/>
      <c r="CB72" s="88"/>
      <c r="CC72" s="88"/>
    </row>
    <row r="73" spans="1:81" x14ac:dyDescent="0.2">
      <c r="A73" s="88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8"/>
      <c r="BB73" s="88"/>
      <c r="BC73" s="88"/>
      <c r="BD73" s="88"/>
      <c r="BE73" s="88"/>
      <c r="BF73" s="88"/>
      <c r="BG73" s="88"/>
      <c r="BH73" s="88"/>
      <c r="BI73" s="88"/>
      <c r="BJ73" s="88"/>
      <c r="BK73" s="88"/>
      <c r="BL73" s="88"/>
      <c r="BM73" s="88"/>
      <c r="BN73" s="88"/>
      <c r="BO73" s="88"/>
      <c r="BP73" s="88"/>
      <c r="BQ73" s="88"/>
      <c r="BR73" s="88"/>
      <c r="BS73" s="88"/>
      <c r="BT73" s="88"/>
      <c r="BU73" s="88"/>
      <c r="BV73" s="88"/>
      <c r="BW73" s="88"/>
      <c r="BX73" s="88"/>
      <c r="BY73" s="88"/>
      <c r="BZ73" s="88"/>
      <c r="CA73" s="88"/>
      <c r="CB73" s="88"/>
      <c r="CC73" s="88"/>
    </row>
    <row r="74" spans="1:81" x14ac:dyDescent="0.2">
      <c r="A74" s="88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88"/>
      <c r="AO74" s="88"/>
      <c r="AP74" s="88"/>
      <c r="AQ74" s="88"/>
      <c r="AR74" s="88"/>
      <c r="AS74" s="88"/>
      <c r="AT74" s="88"/>
      <c r="AU74" s="88"/>
      <c r="AV74" s="88"/>
      <c r="AW74" s="88"/>
      <c r="AX74" s="88"/>
      <c r="AY74" s="88"/>
      <c r="AZ74" s="88"/>
      <c r="BA74" s="88"/>
      <c r="BB74" s="88"/>
      <c r="BC74" s="88"/>
      <c r="BD74" s="88"/>
      <c r="BE74" s="88"/>
      <c r="BF74" s="88"/>
      <c r="BG74" s="88"/>
      <c r="BH74" s="88"/>
      <c r="BI74" s="88"/>
      <c r="BJ74" s="88"/>
      <c r="BK74" s="88"/>
      <c r="BL74" s="88"/>
      <c r="BM74" s="88"/>
      <c r="BN74" s="88"/>
      <c r="BO74" s="88"/>
      <c r="BP74" s="88"/>
      <c r="BQ74" s="88"/>
      <c r="BR74" s="88"/>
      <c r="BS74" s="88"/>
      <c r="BT74" s="88"/>
      <c r="BU74" s="88"/>
      <c r="BV74" s="88"/>
      <c r="BW74" s="88"/>
      <c r="BX74" s="88"/>
      <c r="BY74" s="88"/>
      <c r="BZ74" s="88"/>
      <c r="CA74" s="88"/>
      <c r="CB74" s="88"/>
      <c r="CC74" s="88"/>
    </row>
    <row r="75" spans="1:81" x14ac:dyDescent="0.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88"/>
      <c r="AO75" s="88"/>
      <c r="AP75" s="88"/>
      <c r="AQ75" s="88"/>
      <c r="AR75" s="88"/>
      <c r="AS75" s="88"/>
      <c r="AT75" s="88"/>
      <c r="AU75" s="88"/>
      <c r="AV75" s="88"/>
      <c r="AW75" s="88"/>
      <c r="AX75" s="88"/>
      <c r="AY75" s="88"/>
      <c r="AZ75" s="88"/>
      <c r="BA75" s="88"/>
      <c r="BB75" s="88"/>
      <c r="BC75" s="88"/>
      <c r="BD75" s="88"/>
      <c r="BE75" s="88"/>
      <c r="BF75" s="88"/>
      <c r="BG75" s="88"/>
      <c r="BH75" s="88"/>
      <c r="BI75" s="88"/>
      <c r="BJ75" s="88"/>
      <c r="BK75" s="88"/>
      <c r="BL75" s="88"/>
      <c r="BM75" s="88"/>
      <c r="BN75" s="88"/>
      <c r="BO75" s="88"/>
      <c r="BP75" s="88"/>
      <c r="BQ75" s="88"/>
      <c r="BR75" s="88"/>
      <c r="BS75" s="88"/>
      <c r="BT75" s="88"/>
      <c r="BU75" s="88"/>
      <c r="BV75" s="88"/>
      <c r="BW75" s="88"/>
      <c r="BX75" s="88"/>
      <c r="BY75" s="88"/>
      <c r="BZ75" s="88"/>
      <c r="CA75" s="88"/>
      <c r="CB75" s="88"/>
      <c r="CC75" s="88"/>
    </row>
    <row r="76" spans="1:81" x14ac:dyDescent="0.2">
      <c r="A76" s="88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88"/>
      <c r="BC76" s="88"/>
      <c r="BD76" s="88"/>
      <c r="BE76" s="88"/>
      <c r="BF76" s="88"/>
      <c r="BG76" s="88"/>
      <c r="BH76" s="88"/>
      <c r="BI76" s="88"/>
      <c r="BJ76" s="88"/>
      <c r="BK76" s="88"/>
      <c r="BL76" s="88"/>
      <c r="BM76" s="88"/>
      <c r="BN76" s="88"/>
      <c r="BO76" s="88"/>
      <c r="BP76" s="88"/>
      <c r="BQ76" s="88"/>
      <c r="BR76" s="88"/>
      <c r="BS76" s="88"/>
      <c r="BT76" s="88"/>
      <c r="BU76" s="88"/>
      <c r="BV76" s="88"/>
      <c r="BW76" s="88"/>
      <c r="BX76" s="88"/>
      <c r="BY76" s="88"/>
      <c r="BZ76" s="88"/>
      <c r="CA76" s="88"/>
      <c r="CB76" s="88"/>
      <c r="CC76" s="88"/>
    </row>
    <row r="77" spans="1:81" x14ac:dyDescent="0.2">
      <c r="A77" s="88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88"/>
      <c r="BB77" s="88"/>
      <c r="BC77" s="88"/>
      <c r="BD77" s="88"/>
      <c r="BE77" s="88"/>
      <c r="BF77" s="88"/>
      <c r="BG77" s="88"/>
      <c r="BH77" s="88"/>
      <c r="BI77" s="88"/>
      <c r="BJ77" s="88"/>
      <c r="BK77" s="88"/>
      <c r="BL77" s="88"/>
      <c r="BM77" s="88"/>
      <c r="BN77" s="88"/>
      <c r="BO77" s="88"/>
      <c r="BP77" s="88"/>
      <c r="BQ77" s="88"/>
      <c r="BR77" s="88"/>
      <c r="BS77" s="88"/>
      <c r="BT77" s="88"/>
      <c r="BU77" s="88"/>
      <c r="BV77" s="88"/>
      <c r="BW77" s="88"/>
      <c r="BX77" s="88"/>
      <c r="BY77" s="88"/>
      <c r="BZ77" s="88"/>
      <c r="CA77" s="88"/>
      <c r="CB77" s="88"/>
      <c r="CC77" s="88"/>
    </row>
    <row r="78" spans="1:81" x14ac:dyDescent="0.2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88"/>
      <c r="AR78" s="88"/>
      <c r="AS78" s="88"/>
      <c r="AT78" s="88"/>
      <c r="AU78" s="88"/>
      <c r="AV78" s="88"/>
      <c r="AW78" s="88"/>
      <c r="AX78" s="88"/>
      <c r="AY78" s="88"/>
      <c r="AZ78" s="88"/>
      <c r="BA78" s="88"/>
      <c r="BB78" s="88"/>
      <c r="BC78" s="88"/>
      <c r="BD78" s="88"/>
      <c r="BE78" s="88"/>
      <c r="BF78" s="88"/>
      <c r="BG78" s="88"/>
      <c r="BH78" s="88"/>
      <c r="BI78" s="88"/>
      <c r="BJ78" s="88"/>
      <c r="BK78" s="88"/>
      <c r="BL78" s="88"/>
      <c r="BM78" s="88"/>
      <c r="BN78" s="88"/>
      <c r="BO78" s="88"/>
      <c r="BP78" s="88"/>
      <c r="BQ78" s="88"/>
      <c r="BR78" s="88"/>
      <c r="BS78" s="88"/>
      <c r="BT78" s="88"/>
      <c r="BU78" s="88"/>
      <c r="BV78" s="88"/>
      <c r="BW78" s="88"/>
      <c r="BX78" s="88"/>
      <c r="BY78" s="88"/>
      <c r="BZ78" s="88"/>
      <c r="CA78" s="88"/>
      <c r="CB78" s="88"/>
      <c r="CC78" s="88"/>
    </row>
    <row r="79" spans="1:81" x14ac:dyDescent="0.2">
      <c r="A79" s="88"/>
      <c r="B79" s="88"/>
      <c r="C79" s="88"/>
      <c r="D79" s="88"/>
      <c r="E79" s="88"/>
      <c r="F79" s="88"/>
      <c r="G79" s="9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88"/>
      <c r="BB79" s="88"/>
      <c r="BC79" s="88"/>
      <c r="BD79" s="88"/>
      <c r="BE79" s="88"/>
      <c r="BF79" s="88"/>
      <c r="BG79" s="88"/>
      <c r="BH79" s="88"/>
      <c r="BI79" s="88"/>
      <c r="BJ79" s="88"/>
      <c r="BK79" s="88"/>
      <c r="BL79" s="88"/>
      <c r="BM79" s="88"/>
      <c r="BN79" s="88"/>
      <c r="BO79" s="88"/>
      <c r="BP79" s="88"/>
      <c r="BQ79" s="88"/>
      <c r="BR79" s="88"/>
      <c r="BS79" s="88"/>
      <c r="BT79" s="88"/>
      <c r="BU79" s="88"/>
      <c r="BV79" s="88"/>
      <c r="BW79" s="88"/>
      <c r="BX79" s="88"/>
      <c r="BY79" s="88"/>
      <c r="BZ79" s="88"/>
      <c r="CA79" s="88"/>
      <c r="CB79" s="88"/>
      <c r="CC79" s="88"/>
    </row>
    <row r="80" spans="1:81" x14ac:dyDescent="0.2">
      <c r="A80" s="88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  <c r="AS80" s="88"/>
      <c r="AT80" s="88"/>
      <c r="AU80" s="88"/>
      <c r="AV80" s="88"/>
      <c r="AW80" s="88"/>
      <c r="AX80" s="88"/>
      <c r="AY80" s="88"/>
      <c r="AZ80" s="88"/>
      <c r="BA80" s="88"/>
      <c r="BB80" s="88"/>
      <c r="BC80" s="88"/>
      <c r="BD80" s="88"/>
      <c r="BE80" s="88"/>
      <c r="BF80" s="88"/>
      <c r="BG80" s="88"/>
      <c r="BH80" s="88"/>
      <c r="BI80" s="88"/>
      <c r="BJ80" s="88"/>
      <c r="BK80" s="88"/>
      <c r="BL80" s="88"/>
      <c r="BM80" s="88"/>
      <c r="BN80" s="88"/>
      <c r="BO80" s="88"/>
      <c r="BP80" s="88"/>
      <c r="BQ80" s="88"/>
      <c r="BR80" s="88"/>
      <c r="BS80" s="88"/>
      <c r="BT80" s="88"/>
      <c r="BU80" s="88"/>
      <c r="BV80" s="88"/>
      <c r="BW80" s="88"/>
      <c r="BX80" s="88"/>
      <c r="BY80" s="88"/>
      <c r="BZ80" s="88"/>
      <c r="CA80" s="88"/>
      <c r="CB80" s="88"/>
      <c r="CC80" s="88"/>
    </row>
    <row r="81" spans="1:81" x14ac:dyDescent="0.2">
      <c r="A81" s="88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88"/>
      <c r="BB81" s="88"/>
      <c r="BC81" s="88"/>
      <c r="BD81" s="88"/>
      <c r="BE81" s="88"/>
      <c r="BF81" s="88"/>
      <c r="BG81" s="88"/>
      <c r="BH81" s="88"/>
      <c r="BI81" s="88"/>
      <c r="BJ81" s="88"/>
      <c r="BK81" s="88"/>
      <c r="BL81" s="88"/>
      <c r="BM81" s="88"/>
      <c r="BN81" s="88"/>
      <c r="BO81" s="88"/>
      <c r="BP81" s="88"/>
      <c r="BQ81" s="88"/>
      <c r="BR81" s="88"/>
      <c r="BS81" s="88"/>
      <c r="BT81" s="88"/>
      <c r="BU81" s="88"/>
      <c r="BV81" s="88"/>
      <c r="BW81" s="88"/>
      <c r="BX81" s="88"/>
      <c r="BY81" s="88"/>
      <c r="BZ81" s="88"/>
      <c r="CA81" s="88"/>
      <c r="CB81" s="88"/>
      <c r="CC81" s="88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2009-04-23T22:06:02Z</cp:lastPrinted>
  <dcterms:created xsi:type="dcterms:W3CDTF">1998-04-02T13:38:56Z</dcterms:created>
  <dcterms:modified xsi:type="dcterms:W3CDTF">2016-07-06T14:09:06Z</dcterms:modified>
</cp:coreProperties>
</file>